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any\CLIENT-DATA\N\NASMD\2023\"/>
    </mc:Choice>
  </mc:AlternateContent>
  <xr:revisionPtr revIDLastSave="0" documentId="13_ncr:1_{C6391D8B-AA2A-4732-9020-85F7DAE284AE}" xr6:coauthVersionLast="47" xr6:coauthVersionMax="47" xr10:uidLastSave="{00000000-0000-0000-0000-000000000000}"/>
  <bookViews>
    <workbookView xWindow="56460" yWindow="465" windowWidth="21600" windowHeight="14700" activeTab="1" xr2:uid="{A2C9D77E-FF6F-4DC0-8ADA-491C394A232E}"/>
  </bookViews>
  <sheets>
    <sheet name="KPI Ratios - BS" sheetId="1" r:id="rId1"/>
    <sheet name="KPI Ratios - P&amp;L" sheetId="2" r:id="rId2"/>
  </sheets>
  <definedNames>
    <definedName name="_xlnm.Print_Area" localSheetId="0">'KPI Ratios - BS'!$A$1:$H$49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2" l="1"/>
  <c r="F58" i="2" l="1"/>
  <c r="F57" i="2"/>
  <c r="F56" i="2"/>
  <c r="F54" i="2"/>
  <c r="F53" i="2"/>
  <c r="F52" i="2"/>
  <c r="F22" i="2"/>
  <c r="F21" i="2"/>
  <c r="F20" i="2"/>
  <c r="F19" i="2"/>
  <c r="F18" i="2"/>
  <c r="F17" i="2"/>
  <c r="F16" i="2"/>
  <c r="F15" i="2"/>
  <c r="F14" i="2"/>
  <c r="F13" i="2"/>
  <c r="B29" i="2"/>
  <c r="F30" i="2" s="1"/>
  <c r="B35" i="2"/>
  <c r="F36" i="2" s="1"/>
  <c r="B42" i="2"/>
  <c r="F43" i="2" s="1"/>
  <c r="B48" i="2"/>
  <c r="F49" i="2" s="1"/>
  <c r="F12" i="2"/>
  <c r="B46" i="1"/>
  <c r="D26" i="1"/>
  <c r="B49" i="1"/>
  <c r="B48" i="1"/>
  <c r="B37" i="1"/>
  <c r="B36" i="1"/>
  <c r="B16" i="1"/>
  <c r="D16" i="1" s="1"/>
  <c r="B34" i="1"/>
  <c r="D12" i="1"/>
  <c r="B35" i="1" l="1"/>
  <c r="D35" i="1" s="1"/>
  <c r="B47" i="1"/>
  <c r="D47" i="1" s="1"/>
  <c r="B22" i="1"/>
  <c r="D22" i="1" s="1"/>
</calcChain>
</file>

<file path=xl/sharedStrings.xml><?xml version="1.0" encoding="utf-8"?>
<sst xmlns="http://schemas.openxmlformats.org/spreadsheetml/2006/main" count="227" uniqueCount="146">
  <si>
    <t>=</t>
  </si>
  <si>
    <t xml:space="preserve">     Cost of Goods Sold</t>
  </si>
  <si>
    <t xml:space="preserve">     Gross Profit</t>
  </si>
  <si>
    <t>Company Name:</t>
  </si>
  <si>
    <t>For the Period Ended:</t>
  </si>
  <si>
    <t>1.50+</t>
  </si>
  <si>
    <t>&lt; 1.75</t>
  </si>
  <si>
    <t>100%+</t>
  </si>
  <si>
    <t>&lt; 60%</t>
  </si>
  <si>
    <t>$1.50+</t>
  </si>
  <si>
    <t>&lt; $.85</t>
  </si>
  <si>
    <t>&lt; 30%</t>
  </si>
  <si>
    <t>&gt; 80%</t>
  </si>
  <si>
    <t xml:space="preserve">     Net income</t>
  </si>
  <si>
    <t xml:space="preserve">        plus income taxes</t>
  </si>
  <si>
    <t xml:space="preserve">        plus depreciation - fixed assets</t>
  </si>
  <si>
    <t xml:space="preserve">        plus depreciation - rental assets</t>
  </si>
  <si>
    <t xml:space="preserve">        plus amortization</t>
  </si>
  <si>
    <t>2.50+</t>
  </si>
  <si>
    <t>&lt; 1.00</t>
  </si>
  <si>
    <t xml:space="preserve">        plus interest expense</t>
  </si>
  <si>
    <t>MUSIC XYZ</t>
  </si>
  <si>
    <t>PROFIT MARGIN BY INV. CATEGORY</t>
  </si>
  <si>
    <t>SALES</t>
  </si>
  <si>
    <t>COGS</t>
  </si>
  <si>
    <t>Fretted</t>
  </si>
  <si>
    <t>Band &amp; Orchestra (non-rental)</t>
  </si>
  <si>
    <t xml:space="preserve">B&amp;O Accessories </t>
  </si>
  <si>
    <t>Print Music</t>
  </si>
  <si>
    <t>Amps</t>
  </si>
  <si>
    <t>Percussion</t>
  </si>
  <si>
    <t>Sound reinforcement (Pro audio)</t>
  </si>
  <si>
    <t>Combo Accessories</t>
  </si>
  <si>
    <t>Recording</t>
  </si>
  <si>
    <t>SALES OF MERCHANDISE</t>
  </si>
  <si>
    <t>Total Cost of Goods Sold</t>
  </si>
  <si>
    <t>RENTAL INCOME</t>
  </si>
  <si>
    <t>Total Rental Income</t>
  </si>
  <si>
    <t>Total Rental Expenses</t>
  </si>
  <si>
    <t>Pianos (acoustic)</t>
  </si>
  <si>
    <t>REPAIR INCOME</t>
  </si>
  <si>
    <t>Total Repair Income</t>
  </si>
  <si>
    <t>MUSIC LESSON INCOME</t>
  </si>
  <si>
    <t>Total Lesson Income</t>
  </si>
  <si>
    <t>Total Repair Expenses</t>
  </si>
  <si>
    <t>Total Lesson Expenses</t>
  </si>
  <si>
    <t>35%+</t>
  </si>
  <si>
    <t>&lt; 25%</t>
  </si>
  <si>
    <t>Keyboards (digital/portable)</t>
  </si>
  <si>
    <t>1.25 (range)</t>
  </si>
  <si>
    <t>2.00 (range)</t>
  </si>
  <si>
    <t>$1.15 (range)</t>
  </si>
  <si>
    <t>75% (range)</t>
  </si>
  <si>
    <t>50% (range)</t>
  </si>
  <si>
    <t>1.75 (range)</t>
  </si>
  <si>
    <t>40%+</t>
  </si>
  <si>
    <t>30%+</t>
  </si>
  <si>
    <t>&lt; 20%</t>
  </si>
  <si>
    <t>42%+</t>
  </si>
  <si>
    <t>75%+</t>
  </si>
  <si>
    <t>30% (range)</t>
  </si>
  <si>
    <t>60% (range)</t>
  </si>
  <si>
    <t>&lt; 50%</t>
  </si>
  <si>
    <t>0% (range)</t>
  </si>
  <si>
    <t>&lt; 0%</t>
  </si>
  <si>
    <t>8%+</t>
  </si>
  <si>
    <t>5% (range)</t>
  </si>
  <si>
    <t>&lt; 2%</t>
  </si>
  <si>
    <t>&lt; 4%</t>
  </si>
  <si>
    <t>9%+</t>
  </si>
  <si>
    <t>6% (range)</t>
  </si>
  <si>
    <t>3%+</t>
  </si>
  <si>
    <t>1.5% (range)</t>
  </si>
  <si>
    <t>&lt; .5%</t>
  </si>
  <si>
    <t>2% (range)</t>
  </si>
  <si>
    <t>2%+</t>
  </si>
  <si>
    <t>.75% (range)</t>
  </si>
  <si>
    <t>N/A</t>
  </si>
  <si>
    <t>Performance Range</t>
  </si>
  <si>
    <t>Rockstar</t>
  </si>
  <si>
    <t>Adequate</t>
  </si>
  <si>
    <t>Needs Help</t>
  </si>
  <si>
    <t>KPI CALCULATOR - BALANCE SHEET RATIOS</t>
  </si>
  <si>
    <t>KPI CALCULATOR - PROFIT &amp; LOSS RATIOS</t>
  </si>
  <si>
    <t xml:space="preserve">     Current Assets  </t>
  </si>
  <si>
    <t>÷</t>
  </si>
  <si>
    <t xml:space="preserve">     Current Liabilities</t>
  </si>
  <si>
    <t xml:space="preserve">         Beginning Inventory</t>
  </si>
  <si>
    <t xml:space="preserve">         Ending Inventory</t>
  </si>
  <si>
    <t xml:space="preserve">     Average Inventory:</t>
  </si>
  <si>
    <t>Results</t>
  </si>
  <si>
    <t>Your Data</t>
  </si>
  <si>
    <t>CURRENT RATIO:</t>
  </si>
  <si>
    <t>INVENTORY TURNS:</t>
  </si>
  <si>
    <t>GROSS MARGIN RETURN ON INVENTORY:</t>
  </si>
  <si>
    <t xml:space="preserve">     Average Inventory (per result above)</t>
  </si>
  <si>
    <t>RENTAL POOL INCOME ANALYSIS:</t>
  </si>
  <si>
    <t xml:space="preserve">     Annual Rental Income</t>
  </si>
  <si>
    <t>DEBT TO INVENTORY:</t>
  </si>
  <si>
    <t xml:space="preserve">     TOTAL INVENTORY</t>
  </si>
  <si>
    <t xml:space="preserve">         Sellable Inventory (per above result)</t>
  </si>
  <si>
    <t xml:space="preserve">         Rental Instruments at cost (per above)</t>
  </si>
  <si>
    <t xml:space="preserve">         Accounts payable</t>
  </si>
  <si>
    <t xml:space="preserve">         Floor planning</t>
  </si>
  <si>
    <t xml:space="preserve">         Line of credit</t>
  </si>
  <si>
    <t xml:space="preserve">         Long-term debt (inventory related)</t>
  </si>
  <si>
    <t xml:space="preserve">         Current portion of long-term debt</t>
  </si>
  <si>
    <t xml:space="preserve">     INVENTORY RELATED DEBT</t>
  </si>
  <si>
    <t>DEBT SERVICE COVERAGE:</t>
  </si>
  <si>
    <t xml:space="preserve">     EBITDA</t>
  </si>
  <si>
    <t xml:space="preserve">         Line of credit (above)</t>
  </si>
  <si>
    <t xml:space="preserve">         Current portion long-term debt (above)</t>
  </si>
  <si>
    <t>12/31/2022</t>
  </si>
  <si>
    <t>Industry Performance Ranges</t>
  </si>
  <si>
    <t>Your</t>
  </si>
  <si>
    <t xml:space="preserve">    Rent </t>
  </si>
  <si>
    <t xml:space="preserve">    Bank and merchant card fees</t>
  </si>
  <si>
    <t xml:space="preserve">    Insurance (all)</t>
  </si>
  <si>
    <t xml:space="preserve">    Interest expense</t>
  </si>
  <si>
    <t xml:space="preserve">    Advertising and marketing</t>
  </si>
  <si>
    <t xml:space="preserve">    Administrative salaries</t>
  </si>
  <si>
    <t xml:space="preserve">     Teacher expense (W2/1099)</t>
  </si>
  <si>
    <t xml:space="preserve">     Outside lesson expenses</t>
  </si>
  <si>
    <t>OPERATING EXPENSES OF A PERCENTAGE OF SALES:</t>
  </si>
  <si>
    <t xml:space="preserve">     Repair labor expense (W2/1099)</t>
  </si>
  <si>
    <t xml:space="preserve">     Repair parts expenses</t>
  </si>
  <si>
    <t xml:space="preserve">     Outside repair expenses</t>
  </si>
  <si>
    <t xml:space="preserve">     Depreciation expense</t>
  </si>
  <si>
    <t xml:space="preserve">     Affiliate commissions</t>
  </si>
  <si>
    <t xml:space="preserve">     Cost of goods sold</t>
  </si>
  <si>
    <t>MARGIN BY REVENUE SOURCE:</t>
  </si>
  <si>
    <t>Total Sales</t>
  </si>
  <si>
    <t>Beware</t>
  </si>
  <si>
    <t>Normal</t>
  </si>
  <si>
    <t>GP %</t>
  </si>
  <si>
    <t xml:space="preserve">    Sales salaries - inside/outside sales</t>
  </si>
  <si>
    <t>16%+</t>
  </si>
  <si>
    <t>13% (range)</t>
  </si>
  <si>
    <t>&lt; 9%</t>
  </si>
  <si>
    <t xml:space="preserve">     Online selling costs (processing, s&amp;h)</t>
  </si>
  <si>
    <t>% sales</t>
  </si>
  <si>
    <t>Instructions:  Input your financial data into the gray cells to see how your results compare to the music retail industry.</t>
  </si>
  <si>
    <t xml:space="preserve">Instructions:  Input your financial data into the gray cells to see how your results                                                                                                                         compare to the music retail industry. </t>
  </si>
  <si>
    <t xml:space="preserve">     Rental Pool - cost before deprec.</t>
  </si>
  <si>
    <t xml:space="preserve">     TOTAL DEBT (Current)</t>
  </si>
  <si>
    <t>Total Sales (all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</si>
</sst>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u/>
      <sz val="12"/>
      <name val="Arial"/>
      <family val="2"/>
    </font>
    <font>
      <u val="doubleAccounting"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5" tint="-0.249977111117893"/>
      <name val="Arial"/>
      <family val="2"/>
    </font>
    <font>
      <sz val="8"/>
      <name val="Calibri"/>
      <family val="2"/>
      <scheme val="minor"/>
    </font>
    <font>
      <b/>
      <i/>
      <sz val="11"/>
      <name val="Arial"/>
      <family val="2"/>
    </font>
    <font>
      <b/>
      <sz val="16"/>
      <name val="Bahnschrift SemiLight SemiConde"/>
      <family val="2"/>
    </font>
    <font>
      <b/>
      <sz val="12"/>
      <name val="Bahnschrift Light SemiCondensed"/>
      <family val="2"/>
    </font>
    <font>
      <sz val="12"/>
      <name val="Bahnschrift Light SemiCondensed"/>
      <family val="2"/>
    </font>
    <font>
      <sz val="12"/>
      <name val="Calibri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4"/>
      <name val="Bahnschrift Light SemiCondensed"/>
      <family val="2"/>
    </font>
    <font>
      <b/>
      <sz val="14"/>
      <name val="Bahnschrift Light SemiCondensed"/>
      <family val="2"/>
    </font>
    <font>
      <u val="singleAccounting"/>
      <sz val="12"/>
      <name val="Bahnschrift SemiLight"/>
      <family val="2"/>
    </font>
    <font>
      <i/>
      <sz val="12"/>
      <name val="Bahnschrift Light SemiCondensed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2" fillId="0" borderId="0"/>
  </cellStyleXfs>
  <cellXfs count="135">
    <xf numFmtId="0" fontId="0" fillId="0" borderId="0" xfId="0"/>
    <xf numFmtId="42" fontId="3" fillId="0" borderId="0" xfId="4" applyFont="1" applyAlignment="1">
      <alignment horizontal="center"/>
    </xf>
    <xf numFmtId="42" fontId="2" fillId="0" borderId="0" xfId="4"/>
    <xf numFmtId="42" fontId="5" fillId="0" borderId="0" xfId="4" applyFont="1"/>
    <xf numFmtId="42" fontId="4" fillId="0" borderId="0" xfId="4" applyFont="1"/>
    <xf numFmtId="42" fontId="9" fillId="0" borderId="0" xfId="4" applyFont="1" applyAlignment="1">
      <alignment horizontal="center"/>
    </xf>
    <xf numFmtId="42" fontId="5" fillId="0" borderId="0" xfId="4" applyFont="1" applyAlignment="1">
      <alignment horizontal="left" indent="3"/>
    </xf>
    <xf numFmtId="42" fontId="2" fillId="0" borderId="0" xfId="4" applyAlignment="1">
      <alignment horizontal="left" indent="1"/>
    </xf>
    <xf numFmtId="42" fontId="10" fillId="0" borderId="0" xfId="4" applyFont="1" applyAlignment="1">
      <alignment horizontal="center"/>
    </xf>
    <xf numFmtId="42" fontId="3" fillId="0" borderId="0" xfId="4" applyFont="1" applyAlignment="1" applyProtection="1">
      <alignment horizontal="center"/>
      <protection locked="0"/>
    </xf>
    <xf numFmtId="42" fontId="2" fillId="0" borderId="0" xfId="4" applyProtection="1">
      <protection locked="0"/>
    </xf>
    <xf numFmtId="42" fontId="22" fillId="0" borderId="0" xfId="4" applyFont="1" applyProtection="1">
      <protection locked="0"/>
    </xf>
    <xf numFmtId="42" fontId="18" fillId="0" borderId="0" xfId="4" applyFont="1" applyProtection="1">
      <protection locked="0"/>
    </xf>
    <xf numFmtId="42" fontId="9" fillId="0" borderId="0" xfId="4" applyFont="1" applyAlignment="1" applyProtection="1">
      <alignment horizontal="center"/>
      <protection locked="0"/>
    </xf>
    <xf numFmtId="42" fontId="18" fillId="0" borderId="0" xfId="4" quotePrefix="1" applyFont="1" applyProtection="1">
      <protection locked="0"/>
    </xf>
    <xf numFmtId="42" fontId="11" fillId="0" borderId="0" xfId="4" applyFont="1" applyAlignment="1" applyProtection="1">
      <alignment horizontal="center"/>
      <protection locked="0"/>
    </xf>
    <xf numFmtId="42" fontId="17" fillId="0" borderId="0" xfId="4" applyFont="1" applyProtection="1">
      <protection locked="0"/>
    </xf>
    <xf numFmtId="42" fontId="4" fillId="0" borderId="0" xfId="4" applyFont="1" applyProtection="1">
      <protection locked="0"/>
    </xf>
    <xf numFmtId="42" fontId="10" fillId="0" borderId="0" xfId="4" applyFont="1" applyAlignment="1" applyProtection="1">
      <alignment horizontal="center"/>
      <protection locked="0"/>
    </xf>
    <xf numFmtId="42" fontId="21" fillId="0" borderId="6" xfId="4" applyFont="1" applyBorder="1" applyProtection="1">
      <protection locked="0"/>
    </xf>
    <xf numFmtId="42" fontId="21" fillId="0" borderId="7" xfId="4" applyFont="1" applyBorder="1" applyProtection="1">
      <protection locked="0"/>
    </xf>
    <xf numFmtId="42" fontId="21" fillId="0" borderId="8" xfId="4" applyFont="1" applyBorder="1" applyAlignment="1" applyProtection="1">
      <alignment horizontal="center" wrapText="1"/>
      <protection locked="0"/>
    </xf>
    <xf numFmtId="42" fontId="21" fillId="0" borderId="11" xfId="4" applyFont="1" applyBorder="1" applyAlignment="1" applyProtection="1">
      <alignment horizontal="center"/>
      <protection locked="0"/>
    </xf>
    <xf numFmtId="42" fontId="12" fillId="0" borderId="12" xfId="4" quotePrefix="1" applyFont="1" applyBorder="1" applyAlignment="1" applyProtection="1">
      <alignment horizontal="center"/>
      <protection locked="0"/>
    </xf>
    <xf numFmtId="42" fontId="21" fillId="0" borderId="13" xfId="4" applyFont="1" applyBorder="1" applyAlignment="1" applyProtection="1">
      <alignment horizontal="center" wrapText="1"/>
      <protection locked="0"/>
    </xf>
    <xf numFmtId="42" fontId="21" fillId="3" borderId="2" xfId="4" applyFont="1" applyFill="1" applyBorder="1" applyAlignment="1" applyProtection="1">
      <alignment horizontal="center"/>
      <protection locked="0"/>
    </xf>
    <xf numFmtId="42" fontId="21" fillId="2" borderId="2" xfId="4" applyFont="1" applyFill="1" applyBorder="1" applyAlignment="1" applyProtection="1">
      <alignment horizontal="center"/>
      <protection locked="0"/>
    </xf>
    <xf numFmtId="42" fontId="21" fillId="4" borderId="2" xfId="4" applyFont="1" applyFill="1" applyBorder="1" applyAlignment="1" applyProtection="1">
      <alignment horizontal="center"/>
      <protection locked="0"/>
    </xf>
    <xf numFmtId="42" fontId="5" fillId="0" borderId="9" xfId="4" applyFont="1" applyBorder="1" applyProtection="1">
      <protection locked="0"/>
    </xf>
    <xf numFmtId="42" fontId="5" fillId="0" borderId="0" xfId="4" applyFont="1" applyProtection="1">
      <protection locked="0"/>
    </xf>
    <xf numFmtId="42" fontId="5" fillId="0" borderId="10" xfId="4" applyFont="1" applyBorder="1" applyProtection="1">
      <protection locked="0"/>
    </xf>
    <xf numFmtId="42" fontId="9" fillId="0" borderId="14" xfId="4" applyFont="1" applyBorder="1" applyAlignment="1" applyProtection="1">
      <alignment horizontal="center"/>
      <protection locked="0"/>
    </xf>
    <xf numFmtId="42" fontId="9" fillId="0" borderId="15" xfId="4" applyFont="1" applyBorder="1" applyAlignment="1" applyProtection="1">
      <alignment horizontal="center"/>
      <protection locked="0"/>
    </xf>
    <xf numFmtId="42" fontId="9" fillId="0" borderId="8" xfId="4" applyFont="1" applyBorder="1" applyAlignment="1" applyProtection="1">
      <alignment horizontal="center"/>
      <protection locked="0"/>
    </xf>
    <xf numFmtId="42" fontId="9" fillId="0" borderId="0" xfId="4" applyFont="1" applyProtection="1">
      <protection locked="0"/>
    </xf>
    <xf numFmtId="42" fontId="6" fillId="5" borderId="9" xfId="4" applyFont="1" applyFill="1" applyBorder="1" applyProtection="1">
      <protection locked="0"/>
    </xf>
    <xf numFmtId="42" fontId="19" fillId="0" borderId="0" xfId="4" applyFont="1" applyProtection="1">
      <protection locked="0"/>
    </xf>
    <xf numFmtId="42" fontId="9" fillId="0" borderId="16" xfId="4" applyFont="1" applyBorder="1" applyAlignment="1" applyProtection="1">
      <alignment horizontal="center"/>
      <protection locked="0"/>
    </xf>
    <xf numFmtId="42" fontId="9" fillId="0" borderId="17" xfId="4" applyFont="1" applyBorder="1" applyAlignment="1" applyProtection="1">
      <alignment horizontal="center"/>
      <protection locked="0"/>
    </xf>
    <xf numFmtId="42" fontId="9" fillId="0" borderId="10" xfId="4" applyFont="1" applyBorder="1" applyAlignment="1" applyProtection="1">
      <alignment horizontal="center"/>
      <protection locked="0"/>
    </xf>
    <xf numFmtId="42" fontId="5" fillId="5" borderId="9" xfId="4" applyFont="1" applyFill="1" applyBorder="1" applyProtection="1">
      <protection locked="0"/>
    </xf>
    <xf numFmtId="42" fontId="5" fillId="0" borderId="0" xfId="4" quotePrefix="1" applyFont="1" applyAlignment="1" applyProtection="1">
      <alignment horizontal="center"/>
      <protection locked="0"/>
    </xf>
    <xf numFmtId="42" fontId="2" fillId="0" borderId="9" xfId="4" applyBorder="1" applyProtection="1">
      <protection locked="0"/>
    </xf>
    <xf numFmtId="41" fontId="5" fillId="5" borderId="9" xfId="4" applyNumberFormat="1" applyFont="1" applyFill="1" applyBorder="1" applyProtection="1">
      <protection locked="0"/>
    </xf>
    <xf numFmtId="41" fontId="7" fillId="5" borderId="9" xfId="4" applyNumberFormat="1" applyFont="1" applyFill="1" applyBorder="1" applyProtection="1">
      <protection locked="0"/>
    </xf>
    <xf numFmtId="42" fontId="9" fillId="0" borderId="0" xfId="4" applyFont="1" applyAlignment="1" applyProtection="1">
      <alignment horizontal="left"/>
      <protection locked="0"/>
    </xf>
    <xf numFmtId="42" fontId="5" fillId="0" borderId="12" xfId="4" applyFont="1" applyBorder="1" applyProtection="1">
      <protection locked="0"/>
    </xf>
    <xf numFmtId="43" fontId="5" fillId="0" borderId="10" xfId="1" quotePrefix="1" applyFont="1" applyBorder="1" applyAlignment="1" applyProtection="1">
      <alignment horizontal="center"/>
    </xf>
    <xf numFmtId="42" fontId="2" fillId="0" borderId="16" xfId="4" applyBorder="1" applyAlignment="1">
      <alignment horizontal="center"/>
    </xf>
    <xf numFmtId="42" fontId="2" fillId="0" borderId="17" xfId="4" applyBorder="1" applyAlignment="1">
      <alignment horizontal="center"/>
    </xf>
    <xf numFmtId="42" fontId="2" fillId="0" borderId="10" xfId="4" applyBorder="1" applyAlignment="1">
      <alignment horizontal="center"/>
    </xf>
    <xf numFmtId="42" fontId="2" fillId="0" borderId="10" xfId="4" applyBorder="1"/>
    <xf numFmtId="42" fontId="5" fillId="0" borderId="10" xfId="4" quotePrefix="1" applyFont="1" applyBorder="1" applyAlignment="1">
      <alignment horizontal="center"/>
    </xf>
    <xf numFmtId="42" fontId="2" fillId="0" borderId="16" xfId="4" applyBorder="1"/>
    <xf numFmtId="42" fontId="2" fillId="0" borderId="17" xfId="4" applyBorder="1"/>
    <xf numFmtId="44" fontId="5" fillId="0" borderId="10" xfId="2" quotePrefix="1" applyFont="1" applyBorder="1" applyAlignment="1" applyProtection="1">
      <alignment horizontal="center"/>
    </xf>
    <xf numFmtId="164" fontId="5" fillId="0" borderId="10" xfId="3" quotePrefix="1" applyNumberFormat="1" applyFont="1" applyBorder="1" applyAlignment="1" applyProtection="1">
      <alignment horizontal="center"/>
    </xf>
    <xf numFmtId="42" fontId="5" fillId="0" borderId="10" xfId="4" applyFont="1" applyBorder="1"/>
    <xf numFmtId="42" fontId="5" fillId="0" borderId="13" xfId="4" applyFont="1" applyBorder="1"/>
    <xf numFmtId="42" fontId="2" fillId="0" borderId="18" xfId="4" applyBorder="1" applyAlignment="1">
      <alignment horizontal="center"/>
    </xf>
    <xf numFmtId="42" fontId="2" fillId="0" borderId="19" xfId="4" applyBorder="1" applyAlignment="1">
      <alignment horizontal="center"/>
    </xf>
    <xf numFmtId="42" fontId="2" fillId="0" borderId="13" xfId="4" applyBorder="1" applyAlignment="1">
      <alignment horizontal="center"/>
    </xf>
    <xf numFmtId="42" fontId="18" fillId="0" borderId="0" xfId="4" applyFont="1" applyAlignment="1" applyProtection="1">
      <alignment horizontal="center" wrapText="1"/>
      <protection locked="0"/>
    </xf>
    <xf numFmtId="42" fontId="4" fillId="0" borderId="20" xfId="4" applyFont="1" applyBorder="1"/>
    <xf numFmtId="42" fontId="4" fillId="0" borderId="21" xfId="4" applyFont="1" applyBorder="1"/>
    <xf numFmtId="42" fontId="10" fillId="0" borderId="22" xfId="4" applyFont="1" applyBorder="1" applyAlignment="1" applyProtection="1">
      <alignment horizontal="center" wrapText="1"/>
      <protection locked="0"/>
    </xf>
    <xf numFmtId="42" fontId="10" fillId="3" borderId="25" xfId="4" applyFont="1" applyFill="1" applyBorder="1" applyAlignment="1">
      <alignment horizontal="center"/>
    </xf>
    <xf numFmtId="42" fontId="10" fillId="2" borderId="25" xfId="4" applyFont="1" applyFill="1" applyBorder="1" applyAlignment="1">
      <alignment horizontal="center"/>
    </xf>
    <xf numFmtId="42" fontId="10" fillId="4" borderId="25" xfId="4" applyFont="1" applyFill="1" applyBorder="1" applyAlignment="1">
      <alignment horizontal="center"/>
    </xf>
    <xf numFmtId="42" fontId="9" fillId="0" borderId="22" xfId="4" applyFont="1" applyBorder="1" applyAlignment="1">
      <alignment horizontal="center"/>
    </xf>
    <xf numFmtId="42" fontId="9" fillId="0" borderId="27" xfId="4" applyFont="1" applyBorder="1" applyAlignment="1">
      <alignment horizontal="center"/>
    </xf>
    <xf numFmtId="42" fontId="13" fillId="0" borderId="27" xfId="4" applyFont="1" applyBorder="1" applyAlignment="1">
      <alignment horizontal="center"/>
    </xf>
    <xf numFmtId="42" fontId="13" fillId="0" borderId="23" xfId="4" applyFont="1" applyBorder="1" applyAlignment="1">
      <alignment horizontal="center"/>
    </xf>
    <xf numFmtId="42" fontId="13" fillId="0" borderId="24" xfId="4" applyFont="1" applyBorder="1" applyAlignment="1">
      <alignment horizontal="center"/>
    </xf>
    <xf numFmtId="42" fontId="12" fillId="0" borderId="0" xfId="4" quotePrefix="1" applyFont="1" applyAlignment="1">
      <alignment horizontal="center"/>
    </xf>
    <xf numFmtId="42" fontId="10" fillId="0" borderId="27" xfId="4" applyFont="1" applyBorder="1" applyAlignment="1" applyProtection="1">
      <alignment horizontal="center" wrapText="1"/>
      <protection locked="0"/>
    </xf>
    <xf numFmtId="42" fontId="2" fillId="0" borderId="6" xfId="4" applyBorder="1"/>
    <xf numFmtId="42" fontId="2" fillId="0" borderId="7" xfId="4" applyBorder="1"/>
    <xf numFmtId="42" fontId="2" fillId="0" borderId="8" xfId="4" applyBorder="1"/>
    <xf numFmtId="42" fontId="5" fillId="0" borderId="9" xfId="4" applyFont="1" applyBorder="1"/>
    <xf numFmtId="42" fontId="12" fillId="0" borderId="0" xfId="4" applyFont="1" applyAlignment="1">
      <alignment horizontal="center"/>
    </xf>
    <xf numFmtId="42" fontId="5" fillId="0" borderId="0" xfId="4" quotePrefix="1" applyFont="1" applyAlignment="1">
      <alignment horizontal="center"/>
    </xf>
    <xf numFmtId="164" fontId="5" fillId="0" borderId="10" xfId="3" quotePrefix="1" applyNumberFormat="1" applyFont="1" applyBorder="1" applyAlignment="1">
      <alignment horizontal="center"/>
    </xf>
    <xf numFmtId="42" fontId="2" fillId="0" borderId="9" xfId="4" applyBorder="1"/>
    <xf numFmtId="42" fontId="6" fillId="0" borderId="0" xfId="4" applyFont="1"/>
    <xf numFmtId="42" fontId="5" fillId="0" borderId="12" xfId="4" quotePrefix="1" applyFont="1" applyBorder="1" applyAlignment="1">
      <alignment horizontal="center"/>
    </xf>
    <xf numFmtId="164" fontId="5" fillId="0" borderId="13" xfId="3" quotePrefix="1" applyNumberFormat="1" applyFont="1" applyBorder="1" applyAlignment="1">
      <alignment horizontal="center"/>
    </xf>
    <xf numFmtId="42" fontId="23" fillId="0" borderId="0" xfId="4" applyFont="1" applyAlignment="1" applyProtection="1">
      <alignment horizontal="left"/>
      <protection locked="0"/>
    </xf>
    <xf numFmtId="42" fontId="9" fillId="0" borderId="0" xfId="4" applyFont="1" applyAlignment="1">
      <alignment horizontal="left" indent="2"/>
    </xf>
    <xf numFmtId="42" fontId="9" fillId="0" borderId="0" xfId="4" applyFont="1"/>
    <xf numFmtId="41" fontId="5" fillId="0" borderId="0" xfId="4" applyNumberFormat="1" applyFont="1"/>
    <xf numFmtId="41" fontId="5" fillId="0" borderId="12" xfId="4" applyNumberFormat="1" applyFont="1" applyBorder="1" applyAlignment="1">
      <alignment horizontal="center"/>
    </xf>
    <xf numFmtId="41" fontId="6" fillId="0" borderId="0" xfId="4" applyNumberFormat="1" applyFont="1"/>
    <xf numFmtId="42" fontId="17" fillId="0" borderId="0" xfId="4" applyFont="1" applyAlignment="1" applyProtection="1">
      <alignment horizontal="left"/>
      <protection locked="0"/>
    </xf>
    <xf numFmtId="42" fontId="24" fillId="0" borderId="9" xfId="4" applyFont="1" applyBorder="1" applyAlignment="1">
      <alignment horizontal="center"/>
    </xf>
    <xf numFmtId="42" fontId="24" fillId="0" borderId="0" xfId="4" applyFont="1" applyAlignment="1">
      <alignment horizontal="center"/>
    </xf>
    <xf numFmtId="42" fontId="8" fillId="0" borderId="28" xfId="4" applyFont="1" applyBorder="1"/>
    <xf numFmtId="42" fontId="8" fillId="0" borderId="9" xfId="4" applyFont="1" applyBorder="1"/>
    <xf numFmtId="42" fontId="6" fillId="0" borderId="9" xfId="4" applyFont="1" applyBorder="1"/>
    <xf numFmtId="42" fontId="8" fillId="0" borderId="0" xfId="4" applyFont="1"/>
    <xf numFmtId="42" fontId="8" fillId="6" borderId="9" xfId="4" applyFont="1" applyFill="1" applyBorder="1"/>
    <xf numFmtId="42" fontId="9" fillId="0" borderId="29" xfId="4" applyFont="1" applyBorder="1" applyAlignment="1">
      <alignment horizontal="center"/>
    </xf>
    <xf numFmtId="42" fontId="9" fillId="0" borderId="10" xfId="4" applyFont="1" applyBorder="1" applyAlignment="1">
      <alignment horizontal="center"/>
    </xf>
    <xf numFmtId="9" fontId="13" fillId="0" borderId="10" xfId="4" applyNumberFormat="1" applyFont="1" applyBorder="1" applyAlignment="1">
      <alignment horizontal="center"/>
    </xf>
    <xf numFmtId="42" fontId="13" fillId="0" borderId="10" xfId="4" applyFont="1" applyBorder="1" applyAlignment="1">
      <alignment horizontal="center"/>
    </xf>
    <xf numFmtId="42" fontId="13" fillId="0" borderId="30" xfId="4" applyFont="1" applyBorder="1" applyAlignment="1">
      <alignment horizontal="center"/>
    </xf>
    <xf numFmtId="42" fontId="9" fillId="0" borderId="31" xfId="4" applyFont="1" applyBorder="1" applyAlignment="1">
      <alignment horizontal="center"/>
    </xf>
    <xf numFmtId="42" fontId="9" fillId="0" borderId="30" xfId="4" applyFont="1" applyBorder="1" applyAlignment="1">
      <alignment horizontal="center"/>
    </xf>
    <xf numFmtId="42" fontId="13" fillId="0" borderId="32" xfId="4" applyFont="1" applyBorder="1" applyAlignment="1">
      <alignment horizontal="center"/>
    </xf>
    <xf numFmtId="42" fontId="19" fillId="0" borderId="0" xfId="4" applyFont="1"/>
    <xf numFmtId="41" fontId="5" fillId="5" borderId="0" xfId="4" applyNumberFormat="1" applyFont="1" applyFill="1" applyProtection="1">
      <protection locked="0"/>
    </xf>
    <xf numFmtId="42" fontId="5" fillId="5" borderId="0" xfId="4" applyFont="1" applyFill="1" applyProtection="1">
      <protection locked="0"/>
    </xf>
    <xf numFmtId="41" fontId="6" fillId="5" borderId="9" xfId="4" applyNumberFormat="1" applyFont="1" applyFill="1" applyBorder="1" applyProtection="1">
      <protection locked="0"/>
    </xf>
    <xf numFmtId="42" fontId="8" fillId="5" borderId="0" xfId="4" applyFont="1" applyFill="1" applyProtection="1">
      <protection locked="0"/>
    </xf>
    <xf numFmtId="42" fontId="8" fillId="5" borderId="1" xfId="4" applyFont="1" applyFill="1" applyBorder="1" applyProtection="1">
      <protection locked="0"/>
    </xf>
    <xf numFmtId="165" fontId="5" fillId="5" borderId="9" xfId="2" applyNumberFormat="1" applyFont="1" applyFill="1" applyBorder="1" applyProtection="1">
      <protection locked="0"/>
    </xf>
    <xf numFmtId="41" fontId="5" fillId="0" borderId="11" xfId="4" applyNumberFormat="1" applyFont="1" applyBorder="1" applyProtection="1">
      <protection locked="0"/>
    </xf>
    <xf numFmtId="165" fontId="8" fillId="5" borderId="12" xfId="2" applyNumberFormat="1" applyFont="1" applyFill="1" applyBorder="1" applyProtection="1">
      <protection locked="0"/>
    </xf>
    <xf numFmtId="41" fontId="6" fillId="0" borderId="9" xfId="4" applyNumberFormat="1" applyFont="1" applyBorder="1"/>
    <xf numFmtId="41" fontId="6" fillId="0" borderId="11" xfId="4" applyNumberFormat="1" applyFont="1" applyBorder="1"/>
    <xf numFmtId="42" fontId="9" fillId="0" borderId="0" xfId="4" applyFont="1" applyAlignment="1">
      <alignment horizontal="right"/>
    </xf>
    <xf numFmtId="42" fontId="24" fillId="0" borderId="10" xfId="4" applyFont="1" applyBorder="1" applyAlignment="1">
      <alignment horizontal="center"/>
    </xf>
    <xf numFmtId="42" fontId="22" fillId="5" borderId="0" xfId="4" applyFont="1" applyFill="1" applyAlignment="1" applyProtection="1">
      <alignment horizontal="center"/>
      <protection locked="0"/>
    </xf>
    <xf numFmtId="42" fontId="22" fillId="5" borderId="0" xfId="4" quotePrefix="1" applyFont="1" applyFill="1" applyAlignment="1" applyProtection="1">
      <alignment horizontal="center"/>
      <protection locked="0"/>
    </xf>
    <xf numFmtId="42" fontId="16" fillId="6" borderId="0" xfId="4" applyFont="1" applyFill="1" applyAlignment="1" applyProtection="1">
      <alignment horizontal="left"/>
      <protection locked="0"/>
    </xf>
    <xf numFmtId="42" fontId="20" fillId="6" borderId="3" xfId="4" applyFont="1" applyFill="1" applyBorder="1" applyAlignment="1" applyProtection="1">
      <alignment horizontal="center"/>
      <protection locked="0"/>
    </xf>
    <xf numFmtId="42" fontId="20" fillId="6" borderId="4" xfId="4" applyFont="1" applyFill="1" applyBorder="1" applyAlignment="1" applyProtection="1">
      <alignment horizontal="center"/>
      <protection locked="0"/>
    </xf>
    <xf numFmtId="42" fontId="20" fillId="6" borderId="5" xfId="4" applyFont="1" applyFill="1" applyBorder="1" applyAlignment="1" applyProtection="1">
      <alignment horizontal="center"/>
      <protection locked="0"/>
    </xf>
    <xf numFmtId="42" fontId="25" fillId="6" borderId="0" xfId="4" applyFont="1" applyFill="1" applyAlignment="1" applyProtection="1">
      <alignment horizontal="center" wrapText="1"/>
      <protection locked="0"/>
    </xf>
    <xf numFmtId="42" fontId="16" fillId="6" borderId="0" xfId="4" applyFont="1" applyFill="1" applyAlignment="1">
      <alignment horizontal="left"/>
    </xf>
    <xf numFmtId="42" fontId="12" fillId="0" borderId="26" xfId="4" applyFont="1" applyBorder="1" applyAlignment="1" applyProtection="1">
      <alignment horizontal="center"/>
      <protection locked="0"/>
    </xf>
    <xf numFmtId="42" fontId="12" fillId="0" borderId="0" xfId="4" applyFont="1" applyAlignment="1" applyProtection="1">
      <alignment horizontal="center"/>
      <protection locked="0"/>
    </xf>
    <xf numFmtId="42" fontId="15" fillId="6" borderId="3" xfId="4" applyFont="1" applyFill="1" applyBorder="1" applyAlignment="1">
      <alignment horizontal="center"/>
    </xf>
    <xf numFmtId="42" fontId="15" fillId="6" borderId="4" xfId="4" applyFont="1" applyFill="1" applyBorder="1" applyAlignment="1">
      <alignment horizontal="center"/>
    </xf>
    <xf numFmtId="42" fontId="15" fillId="6" borderId="5" xfId="4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Vadcloud" xfId="4" xr:uid="{C37E48A5-A75B-4EB2-86B4-E5C5DCC737D7}"/>
    <cellStyle name="Percent" xfId="3" builtinId="5"/>
  </cellStyles>
  <dxfs count="6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99D1-A534-4961-B6E2-D25C86E2CC14}">
  <sheetPr>
    <pageSetUpPr fitToPage="1"/>
  </sheetPr>
  <dimension ref="A1:I49"/>
  <sheetViews>
    <sheetView zoomScaleNormal="100" workbookViewId="0">
      <pane xSplit="8" ySplit="2" topLeftCell="J9" activePane="bottomRight" state="frozen"/>
      <selection pane="topRight" activeCell="I1" sqref="I1"/>
      <selection pane="bottomLeft" activeCell="A3" sqref="A3"/>
      <selection pane="bottomRight" activeCell="B48" sqref="B48"/>
    </sheetView>
  </sheetViews>
  <sheetFormatPr defaultColWidth="8.85546875" defaultRowHeight="14.25" x14ac:dyDescent="0.2"/>
  <cols>
    <col min="1" max="1" width="42.85546875" style="10" customWidth="1"/>
    <col min="2" max="2" width="16.28515625" style="10" customWidth="1"/>
    <col min="3" max="3" width="2.85546875" style="10" customWidth="1"/>
    <col min="4" max="4" width="8.5703125" style="10" customWidth="1"/>
    <col min="5" max="5" width="2.140625" style="10" customWidth="1"/>
    <col min="6" max="6" width="9.85546875" style="13" customWidth="1"/>
    <col min="7" max="7" width="10.7109375" style="13" customWidth="1"/>
    <col min="8" max="8" width="11" style="13" customWidth="1"/>
    <col min="9" max="9" width="10.5703125" style="13" hidden="1" customWidth="1"/>
    <col min="10" max="204" width="8.85546875" style="10"/>
    <col min="205" max="205" width="38.5703125" style="10" customWidth="1"/>
    <col min="206" max="206" width="17.42578125" style="10" customWidth="1"/>
    <col min="207" max="207" width="2.85546875" style="10" customWidth="1"/>
    <col min="208" max="208" width="22.42578125" style="10" customWidth="1"/>
    <col min="209" max="460" width="8.85546875" style="10"/>
    <col min="461" max="461" width="38.5703125" style="10" customWidth="1"/>
    <col min="462" max="462" width="17.42578125" style="10" customWidth="1"/>
    <col min="463" max="463" width="2.85546875" style="10" customWidth="1"/>
    <col min="464" max="464" width="22.42578125" style="10" customWidth="1"/>
    <col min="465" max="716" width="8.85546875" style="10"/>
    <col min="717" max="717" width="38.5703125" style="10" customWidth="1"/>
    <col min="718" max="718" width="17.42578125" style="10" customWidth="1"/>
    <col min="719" max="719" width="2.85546875" style="10" customWidth="1"/>
    <col min="720" max="720" width="22.42578125" style="10" customWidth="1"/>
    <col min="721" max="972" width="8.85546875" style="10"/>
    <col min="973" max="973" width="38.5703125" style="10" customWidth="1"/>
    <col min="974" max="974" width="17.42578125" style="10" customWidth="1"/>
    <col min="975" max="975" width="2.85546875" style="10" customWidth="1"/>
    <col min="976" max="976" width="22.42578125" style="10" customWidth="1"/>
    <col min="977" max="1228" width="8.85546875" style="10"/>
    <col min="1229" max="1229" width="38.5703125" style="10" customWidth="1"/>
    <col min="1230" max="1230" width="17.42578125" style="10" customWidth="1"/>
    <col min="1231" max="1231" width="2.85546875" style="10" customWidth="1"/>
    <col min="1232" max="1232" width="22.42578125" style="10" customWidth="1"/>
    <col min="1233" max="1484" width="8.85546875" style="10"/>
    <col min="1485" max="1485" width="38.5703125" style="10" customWidth="1"/>
    <col min="1486" max="1486" width="17.42578125" style="10" customWidth="1"/>
    <col min="1487" max="1487" width="2.85546875" style="10" customWidth="1"/>
    <col min="1488" max="1488" width="22.42578125" style="10" customWidth="1"/>
    <col min="1489" max="1740" width="8.85546875" style="10"/>
    <col min="1741" max="1741" width="38.5703125" style="10" customWidth="1"/>
    <col min="1742" max="1742" width="17.42578125" style="10" customWidth="1"/>
    <col min="1743" max="1743" width="2.85546875" style="10" customWidth="1"/>
    <col min="1744" max="1744" width="22.42578125" style="10" customWidth="1"/>
    <col min="1745" max="1996" width="8.85546875" style="10"/>
    <col min="1997" max="1997" width="38.5703125" style="10" customWidth="1"/>
    <col min="1998" max="1998" width="17.42578125" style="10" customWidth="1"/>
    <col min="1999" max="1999" width="2.85546875" style="10" customWidth="1"/>
    <col min="2000" max="2000" width="22.42578125" style="10" customWidth="1"/>
    <col min="2001" max="2252" width="8.85546875" style="10"/>
    <col min="2253" max="2253" width="38.5703125" style="10" customWidth="1"/>
    <col min="2254" max="2254" width="17.42578125" style="10" customWidth="1"/>
    <col min="2255" max="2255" width="2.85546875" style="10" customWidth="1"/>
    <col min="2256" max="2256" width="22.42578125" style="10" customWidth="1"/>
    <col min="2257" max="2508" width="8.85546875" style="10"/>
    <col min="2509" max="2509" width="38.5703125" style="10" customWidth="1"/>
    <col min="2510" max="2510" width="17.42578125" style="10" customWidth="1"/>
    <col min="2511" max="2511" width="2.85546875" style="10" customWidth="1"/>
    <col min="2512" max="2512" width="22.42578125" style="10" customWidth="1"/>
    <col min="2513" max="2764" width="8.85546875" style="10"/>
    <col min="2765" max="2765" width="38.5703125" style="10" customWidth="1"/>
    <col min="2766" max="2766" width="17.42578125" style="10" customWidth="1"/>
    <col min="2767" max="2767" width="2.85546875" style="10" customWidth="1"/>
    <col min="2768" max="2768" width="22.42578125" style="10" customWidth="1"/>
    <col min="2769" max="3020" width="8.85546875" style="10"/>
    <col min="3021" max="3021" width="38.5703125" style="10" customWidth="1"/>
    <col min="3022" max="3022" width="17.42578125" style="10" customWidth="1"/>
    <col min="3023" max="3023" width="2.85546875" style="10" customWidth="1"/>
    <col min="3024" max="3024" width="22.42578125" style="10" customWidth="1"/>
    <col min="3025" max="3276" width="8.85546875" style="10"/>
    <col min="3277" max="3277" width="38.5703125" style="10" customWidth="1"/>
    <col min="3278" max="3278" width="17.42578125" style="10" customWidth="1"/>
    <col min="3279" max="3279" width="2.85546875" style="10" customWidth="1"/>
    <col min="3280" max="3280" width="22.42578125" style="10" customWidth="1"/>
    <col min="3281" max="3532" width="8.85546875" style="10"/>
    <col min="3533" max="3533" width="38.5703125" style="10" customWidth="1"/>
    <col min="3534" max="3534" width="17.42578125" style="10" customWidth="1"/>
    <col min="3535" max="3535" width="2.85546875" style="10" customWidth="1"/>
    <col min="3536" max="3536" width="22.42578125" style="10" customWidth="1"/>
    <col min="3537" max="3788" width="8.85546875" style="10"/>
    <col min="3789" max="3789" width="38.5703125" style="10" customWidth="1"/>
    <col min="3790" max="3790" width="17.42578125" style="10" customWidth="1"/>
    <col min="3791" max="3791" width="2.85546875" style="10" customWidth="1"/>
    <col min="3792" max="3792" width="22.42578125" style="10" customWidth="1"/>
    <col min="3793" max="4044" width="8.85546875" style="10"/>
    <col min="4045" max="4045" width="38.5703125" style="10" customWidth="1"/>
    <col min="4046" max="4046" width="17.42578125" style="10" customWidth="1"/>
    <col min="4047" max="4047" width="2.85546875" style="10" customWidth="1"/>
    <col min="4048" max="4048" width="22.42578125" style="10" customWidth="1"/>
    <col min="4049" max="4300" width="8.85546875" style="10"/>
    <col min="4301" max="4301" width="38.5703125" style="10" customWidth="1"/>
    <col min="4302" max="4302" width="17.42578125" style="10" customWidth="1"/>
    <col min="4303" max="4303" width="2.85546875" style="10" customWidth="1"/>
    <col min="4304" max="4304" width="22.42578125" style="10" customWidth="1"/>
    <col min="4305" max="4556" width="8.85546875" style="10"/>
    <col min="4557" max="4557" width="38.5703125" style="10" customWidth="1"/>
    <col min="4558" max="4558" width="17.42578125" style="10" customWidth="1"/>
    <col min="4559" max="4559" width="2.85546875" style="10" customWidth="1"/>
    <col min="4560" max="4560" width="22.42578125" style="10" customWidth="1"/>
    <col min="4561" max="4812" width="8.85546875" style="10"/>
    <col min="4813" max="4813" width="38.5703125" style="10" customWidth="1"/>
    <col min="4814" max="4814" width="17.42578125" style="10" customWidth="1"/>
    <col min="4815" max="4815" width="2.85546875" style="10" customWidth="1"/>
    <col min="4816" max="4816" width="22.42578125" style="10" customWidth="1"/>
    <col min="4817" max="5068" width="8.85546875" style="10"/>
    <col min="5069" max="5069" width="38.5703125" style="10" customWidth="1"/>
    <col min="5070" max="5070" width="17.42578125" style="10" customWidth="1"/>
    <col min="5071" max="5071" width="2.85546875" style="10" customWidth="1"/>
    <col min="5072" max="5072" width="22.42578125" style="10" customWidth="1"/>
    <col min="5073" max="5324" width="8.85546875" style="10"/>
    <col min="5325" max="5325" width="38.5703125" style="10" customWidth="1"/>
    <col min="5326" max="5326" width="17.42578125" style="10" customWidth="1"/>
    <col min="5327" max="5327" width="2.85546875" style="10" customWidth="1"/>
    <col min="5328" max="5328" width="22.42578125" style="10" customWidth="1"/>
    <col min="5329" max="5580" width="8.85546875" style="10"/>
    <col min="5581" max="5581" width="38.5703125" style="10" customWidth="1"/>
    <col min="5582" max="5582" width="17.42578125" style="10" customWidth="1"/>
    <col min="5583" max="5583" width="2.85546875" style="10" customWidth="1"/>
    <col min="5584" max="5584" width="22.42578125" style="10" customWidth="1"/>
    <col min="5585" max="5836" width="8.85546875" style="10"/>
    <col min="5837" max="5837" width="38.5703125" style="10" customWidth="1"/>
    <col min="5838" max="5838" width="17.42578125" style="10" customWidth="1"/>
    <col min="5839" max="5839" width="2.85546875" style="10" customWidth="1"/>
    <col min="5840" max="5840" width="22.42578125" style="10" customWidth="1"/>
    <col min="5841" max="6092" width="8.85546875" style="10"/>
    <col min="6093" max="6093" width="38.5703125" style="10" customWidth="1"/>
    <col min="6094" max="6094" width="17.42578125" style="10" customWidth="1"/>
    <col min="6095" max="6095" width="2.85546875" style="10" customWidth="1"/>
    <col min="6096" max="6096" width="22.42578125" style="10" customWidth="1"/>
    <col min="6097" max="6348" width="8.85546875" style="10"/>
    <col min="6349" max="6349" width="38.5703125" style="10" customWidth="1"/>
    <col min="6350" max="6350" width="17.42578125" style="10" customWidth="1"/>
    <col min="6351" max="6351" width="2.85546875" style="10" customWidth="1"/>
    <col min="6352" max="6352" width="22.42578125" style="10" customWidth="1"/>
    <col min="6353" max="6604" width="8.85546875" style="10"/>
    <col min="6605" max="6605" width="38.5703125" style="10" customWidth="1"/>
    <col min="6606" max="6606" width="17.42578125" style="10" customWidth="1"/>
    <col min="6607" max="6607" width="2.85546875" style="10" customWidth="1"/>
    <col min="6608" max="6608" width="22.42578125" style="10" customWidth="1"/>
    <col min="6609" max="6860" width="8.85546875" style="10"/>
    <col min="6861" max="6861" width="38.5703125" style="10" customWidth="1"/>
    <col min="6862" max="6862" width="17.42578125" style="10" customWidth="1"/>
    <col min="6863" max="6863" width="2.85546875" style="10" customWidth="1"/>
    <col min="6864" max="6864" width="22.42578125" style="10" customWidth="1"/>
    <col min="6865" max="7116" width="8.85546875" style="10"/>
    <col min="7117" max="7117" width="38.5703125" style="10" customWidth="1"/>
    <col min="7118" max="7118" width="17.42578125" style="10" customWidth="1"/>
    <col min="7119" max="7119" width="2.85546875" style="10" customWidth="1"/>
    <col min="7120" max="7120" width="22.42578125" style="10" customWidth="1"/>
    <col min="7121" max="7372" width="8.85546875" style="10"/>
    <col min="7373" max="7373" width="38.5703125" style="10" customWidth="1"/>
    <col min="7374" max="7374" width="17.42578125" style="10" customWidth="1"/>
    <col min="7375" max="7375" width="2.85546875" style="10" customWidth="1"/>
    <col min="7376" max="7376" width="22.42578125" style="10" customWidth="1"/>
    <col min="7377" max="7628" width="8.85546875" style="10"/>
    <col min="7629" max="7629" width="38.5703125" style="10" customWidth="1"/>
    <col min="7630" max="7630" width="17.42578125" style="10" customWidth="1"/>
    <col min="7631" max="7631" width="2.85546875" style="10" customWidth="1"/>
    <col min="7632" max="7632" width="22.42578125" style="10" customWidth="1"/>
    <col min="7633" max="7884" width="8.85546875" style="10"/>
    <col min="7885" max="7885" width="38.5703125" style="10" customWidth="1"/>
    <col min="7886" max="7886" width="17.42578125" style="10" customWidth="1"/>
    <col min="7887" max="7887" width="2.85546875" style="10" customWidth="1"/>
    <col min="7888" max="7888" width="22.42578125" style="10" customWidth="1"/>
    <col min="7889" max="8140" width="8.85546875" style="10"/>
    <col min="8141" max="8141" width="38.5703125" style="10" customWidth="1"/>
    <col min="8142" max="8142" width="17.42578125" style="10" customWidth="1"/>
    <col min="8143" max="8143" width="2.85546875" style="10" customWidth="1"/>
    <col min="8144" max="8144" width="22.42578125" style="10" customWidth="1"/>
    <col min="8145" max="8396" width="8.85546875" style="10"/>
    <col min="8397" max="8397" width="38.5703125" style="10" customWidth="1"/>
    <col min="8398" max="8398" width="17.42578125" style="10" customWidth="1"/>
    <col min="8399" max="8399" width="2.85546875" style="10" customWidth="1"/>
    <col min="8400" max="8400" width="22.42578125" style="10" customWidth="1"/>
    <col min="8401" max="8652" width="8.85546875" style="10"/>
    <col min="8653" max="8653" width="38.5703125" style="10" customWidth="1"/>
    <col min="8654" max="8654" width="17.42578125" style="10" customWidth="1"/>
    <col min="8655" max="8655" width="2.85546875" style="10" customWidth="1"/>
    <col min="8656" max="8656" width="22.42578125" style="10" customWidth="1"/>
    <col min="8657" max="8908" width="8.85546875" style="10"/>
    <col min="8909" max="8909" width="38.5703125" style="10" customWidth="1"/>
    <col min="8910" max="8910" width="17.42578125" style="10" customWidth="1"/>
    <col min="8911" max="8911" width="2.85546875" style="10" customWidth="1"/>
    <col min="8912" max="8912" width="22.42578125" style="10" customWidth="1"/>
    <col min="8913" max="9164" width="8.85546875" style="10"/>
    <col min="9165" max="9165" width="38.5703125" style="10" customWidth="1"/>
    <col min="9166" max="9166" width="17.42578125" style="10" customWidth="1"/>
    <col min="9167" max="9167" width="2.85546875" style="10" customWidth="1"/>
    <col min="9168" max="9168" width="22.42578125" style="10" customWidth="1"/>
    <col min="9169" max="9420" width="8.85546875" style="10"/>
    <col min="9421" max="9421" width="38.5703125" style="10" customWidth="1"/>
    <col min="9422" max="9422" width="17.42578125" style="10" customWidth="1"/>
    <col min="9423" max="9423" width="2.85546875" style="10" customWidth="1"/>
    <col min="9424" max="9424" width="22.42578125" style="10" customWidth="1"/>
    <col min="9425" max="9676" width="8.85546875" style="10"/>
    <col min="9677" max="9677" width="38.5703125" style="10" customWidth="1"/>
    <col min="9678" max="9678" width="17.42578125" style="10" customWidth="1"/>
    <col min="9679" max="9679" width="2.85546875" style="10" customWidth="1"/>
    <col min="9680" max="9680" width="22.42578125" style="10" customWidth="1"/>
    <col min="9681" max="9932" width="8.85546875" style="10"/>
    <col min="9933" max="9933" width="38.5703125" style="10" customWidth="1"/>
    <col min="9934" max="9934" width="17.42578125" style="10" customWidth="1"/>
    <col min="9935" max="9935" width="2.85546875" style="10" customWidth="1"/>
    <col min="9936" max="9936" width="22.42578125" style="10" customWidth="1"/>
    <col min="9937" max="10188" width="8.85546875" style="10"/>
    <col min="10189" max="10189" width="38.5703125" style="10" customWidth="1"/>
    <col min="10190" max="10190" width="17.42578125" style="10" customWidth="1"/>
    <col min="10191" max="10191" width="2.85546875" style="10" customWidth="1"/>
    <col min="10192" max="10192" width="22.42578125" style="10" customWidth="1"/>
    <col min="10193" max="10444" width="8.85546875" style="10"/>
    <col min="10445" max="10445" width="38.5703125" style="10" customWidth="1"/>
    <col min="10446" max="10446" width="17.42578125" style="10" customWidth="1"/>
    <col min="10447" max="10447" width="2.85546875" style="10" customWidth="1"/>
    <col min="10448" max="10448" width="22.42578125" style="10" customWidth="1"/>
    <col min="10449" max="10700" width="8.85546875" style="10"/>
    <col min="10701" max="10701" width="38.5703125" style="10" customWidth="1"/>
    <col min="10702" max="10702" width="17.42578125" style="10" customWidth="1"/>
    <col min="10703" max="10703" width="2.85546875" style="10" customWidth="1"/>
    <col min="10704" max="10704" width="22.42578125" style="10" customWidth="1"/>
    <col min="10705" max="10956" width="8.85546875" style="10"/>
    <col min="10957" max="10957" width="38.5703125" style="10" customWidth="1"/>
    <col min="10958" max="10958" width="17.42578125" style="10" customWidth="1"/>
    <col min="10959" max="10959" width="2.85546875" style="10" customWidth="1"/>
    <col min="10960" max="10960" width="22.42578125" style="10" customWidth="1"/>
    <col min="10961" max="11212" width="8.85546875" style="10"/>
    <col min="11213" max="11213" width="38.5703125" style="10" customWidth="1"/>
    <col min="11214" max="11214" width="17.42578125" style="10" customWidth="1"/>
    <col min="11215" max="11215" width="2.85546875" style="10" customWidth="1"/>
    <col min="11216" max="11216" width="22.42578125" style="10" customWidth="1"/>
    <col min="11217" max="11468" width="8.85546875" style="10"/>
    <col min="11469" max="11469" width="38.5703125" style="10" customWidth="1"/>
    <col min="11470" max="11470" width="17.42578125" style="10" customWidth="1"/>
    <col min="11471" max="11471" width="2.85546875" style="10" customWidth="1"/>
    <col min="11472" max="11472" width="22.42578125" style="10" customWidth="1"/>
    <col min="11473" max="11724" width="8.85546875" style="10"/>
    <col min="11725" max="11725" width="38.5703125" style="10" customWidth="1"/>
    <col min="11726" max="11726" width="17.42578125" style="10" customWidth="1"/>
    <col min="11727" max="11727" width="2.85546875" style="10" customWidth="1"/>
    <col min="11728" max="11728" width="22.42578125" style="10" customWidth="1"/>
    <col min="11729" max="11980" width="8.85546875" style="10"/>
    <col min="11981" max="11981" width="38.5703125" style="10" customWidth="1"/>
    <col min="11982" max="11982" width="17.42578125" style="10" customWidth="1"/>
    <col min="11983" max="11983" width="2.85546875" style="10" customWidth="1"/>
    <col min="11984" max="11984" width="22.42578125" style="10" customWidth="1"/>
    <col min="11985" max="12236" width="8.85546875" style="10"/>
    <col min="12237" max="12237" width="38.5703125" style="10" customWidth="1"/>
    <col min="12238" max="12238" width="17.42578125" style="10" customWidth="1"/>
    <col min="12239" max="12239" width="2.85546875" style="10" customWidth="1"/>
    <col min="12240" max="12240" width="22.42578125" style="10" customWidth="1"/>
    <col min="12241" max="12492" width="8.85546875" style="10"/>
    <col min="12493" max="12493" width="38.5703125" style="10" customWidth="1"/>
    <col min="12494" max="12494" width="17.42578125" style="10" customWidth="1"/>
    <col min="12495" max="12495" width="2.85546875" style="10" customWidth="1"/>
    <col min="12496" max="12496" width="22.42578125" style="10" customWidth="1"/>
    <col min="12497" max="12748" width="8.85546875" style="10"/>
    <col min="12749" max="12749" width="38.5703125" style="10" customWidth="1"/>
    <col min="12750" max="12750" width="17.42578125" style="10" customWidth="1"/>
    <col min="12751" max="12751" width="2.85546875" style="10" customWidth="1"/>
    <col min="12752" max="12752" width="22.42578125" style="10" customWidth="1"/>
    <col min="12753" max="13004" width="8.85546875" style="10"/>
    <col min="13005" max="13005" width="38.5703125" style="10" customWidth="1"/>
    <col min="13006" max="13006" width="17.42578125" style="10" customWidth="1"/>
    <col min="13007" max="13007" width="2.85546875" style="10" customWidth="1"/>
    <col min="13008" max="13008" width="22.42578125" style="10" customWidth="1"/>
    <col min="13009" max="13260" width="8.85546875" style="10"/>
    <col min="13261" max="13261" width="38.5703125" style="10" customWidth="1"/>
    <col min="13262" max="13262" width="17.42578125" style="10" customWidth="1"/>
    <col min="13263" max="13263" width="2.85546875" style="10" customWidth="1"/>
    <col min="13264" max="13264" width="22.42578125" style="10" customWidth="1"/>
    <col min="13265" max="13516" width="8.85546875" style="10"/>
    <col min="13517" max="13517" width="38.5703125" style="10" customWidth="1"/>
    <col min="13518" max="13518" width="17.42578125" style="10" customWidth="1"/>
    <col min="13519" max="13519" width="2.85546875" style="10" customWidth="1"/>
    <col min="13520" max="13520" width="22.42578125" style="10" customWidth="1"/>
    <col min="13521" max="13772" width="8.85546875" style="10"/>
    <col min="13773" max="13773" width="38.5703125" style="10" customWidth="1"/>
    <col min="13774" max="13774" width="17.42578125" style="10" customWidth="1"/>
    <col min="13775" max="13775" width="2.85546875" style="10" customWidth="1"/>
    <col min="13776" max="13776" width="22.42578125" style="10" customWidth="1"/>
    <col min="13777" max="14028" width="8.85546875" style="10"/>
    <col min="14029" max="14029" width="38.5703125" style="10" customWidth="1"/>
    <col min="14030" max="14030" width="17.42578125" style="10" customWidth="1"/>
    <col min="14031" max="14031" width="2.85546875" style="10" customWidth="1"/>
    <col min="14032" max="14032" width="22.42578125" style="10" customWidth="1"/>
    <col min="14033" max="14284" width="8.85546875" style="10"/>
    <col min="14285" max="14285" width="38.5703125" style="10" customWidth="1"/>
    <col min="14286" max="14286" width="17.42578125" style="10" customWidth="1"/>
    <col min="14287" max="14287" width="2.85546875" style="10" customWidth="1"/>
    <col min="14288" max="14288" width="22.42578125" style="10" customWidth="1"/>
    <col min="14289" max="14540" width="8.85546875" style="10"/>
    <col min="14541" max="14541" width="38.5703125" style="10" customWidth="1"/>
    <col min="14542" max="14542" width="17.42578125" style="10" customWidth="1"/>
    <col min="14543" max="14543" width="2.85546875" style="10" customWidth="1"/>
    <col min="14544" max="14544" width="22.42578125" style="10" customWidth="1"/>
    <col min="14545" max="14796" width="8.85546875" style="10"/>
    <col min="14797" max="14797" width="38.5703125" style="10" customWidth="1"/>
    <col min="14798" max="14798" width="17.42578125" style="10" customWidth="1"/>
    <col min="14799" max="14799" width="2.85546875" style="10" customWidth="1"/>
    <col min="14800" max="14800" width="22.42578125" style="10" customWidth="1"/>
    <col min="14801" max="15052" width="8.85546875" style="10"/>
    <col min="15053" max="15053" width="38.5703125" style="10" customWidth="1"/>
    <col min="15054" max="15054" width="17.42578125" style="10" customWidth="1"/>
    <col min="15055" max="15055" width="2.85546875" style="10" customWidth="1"/>
    <col min="15056" max="15056" width="22.42578125" style="10" customWidth="1"/>
    <col min="15057" max="15308" width="8.85546875" style="10"/>
    <col min="15309" max="15309" width="38.5703125" style="10" customWidth="1"/>
    <col min="15310" max="15310" width="17.42578125" style="10" customWidth="1"/>
    <col min="15311" max="15311" width="2.85546875" style="10" customWidth="1"/>
    <col min="15312" max="15312" width="22.42578125" style="10" customWidth="1"/>
    <col min="15313" max="15564" width="8.85546875" style="10"/>
    <col min="15565" max="15565" width="38.5703125" style="10" customWidth="1"/>
    <col min="15566" max="15566" width="17.42578125" style="10" customWidth="1"/>
    <col min="15567" max="15567" width="2.85546875" style="10" customWidth="1"/>
    <col min="15568" max="15568" width="22.42578125" style="10" customWidth="1"/>
    <col min="15569" max="15820" width="8.85546875" style="10"/>
    <col min="15821" max="15821" width="38.5703125" style="10" customWidth="1"/>
    <col min="15822" max="15822" width="17.42578125" style="10" customWidth="1"/>
    <col min="15823" max="15823" width="2.85546875" style="10" customWidth="1"/>
    <col min="15824" max="15824" width="22.42578125" style="10" customWidth="1"/>
    <col min="15825" max="16076" width="8.85546875" style="10"/>
    <col min="16077" max="16077" width="38.5703125" style="10" customWidth="1"/>
    <col min="16078" max="16078" width="17.42578125" style="10" customWidth="1"/>
    <col min="16079" max="16079" width="2.85546875" style="10" customWidth="1"/>
    <col min="16080" max="16080" width="22.42578125" style="10" customWidth="1"/>
    <col min="16081" max="16384" width="8.85546875" style="10"/>
  </cols>
  <sheetData>
    <row r="1" spans="1:9" ht="20.25" x14ac:dyDescent="0.3">
      <c r="A1" s="124" t="s">
        <v>82</v>
      </c>
      <c r="B1" s="124"/>
      <c r="C1" s="124"/>
      <c r="D1" s="124"/>
      <c r="E1" s="124"/>
      <c r="F1" s="124"/>
      <c r="G1" s="124"/>
      <c r="H1" s="124"/>
      <c r="I1" s="9"/>
    </row>
    <row r="2" spans="1:9" ht="17.100000000000001" customHeigh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20.100000000000001" customHeight="1" x14ac:dyDescent="0.25">
      <c r="A3" s="11" t="s">
        <v>3</v>
      </c>
      <c r="B3" s="122" t="s">
        <v>21</v>
      </c>
      <c r="C3" s="122"/>
      <c r="D3" s="122"/>
      <c r="E3" s="12"/>
      <c r="F3" s="12"/>
      <c r="G3" s="12"/>
      <c r="H3" s="12"/>
    </row>
    <row r="4" spans="1:9" ht="18" x14ac:dyDescent="0.25">
      <c r="A4" s="11" t="s">
        <v>4</v>
      </c>
      <c r="B4" s="123" t="s">
        <v>112</v>
      </c>
      <c r="C4" s="123"/>
      <c r="D4" s="123"/>
      <c r="E4" s="14"/>
      <c r="F4" s="14"/>
      <c r="G4" s="14"/>
      <c r="H4" s="14"/>
      <c r="I4" s="15"/>
    </row>
    <row r="5" spans="1:9" ht="18" x14ac:dyDescent="0.25">
      <c r="A5" s="17"/>
      <c r="B5" s="17"/>
      <c r="C5" s="17"/>
      <c r="D5" s="17"/>
      <c r="I5" s="18"/>
    </row>
    <row r="6" spans="1:9" ht="27" customHeight="1" x14ac:dyDescent="0.2">
      <c r="A6" s="128" t="s">
        <v>142</v>
      </c>
      <c r="B6" s="128"/>
      <c r="C6" s="128"/>
      <c r="D6" s="128"/>
      <c r="E6" s="128"/>
      <c r="F6" s="128"/>
      <c r="G6" s="128"/>
      <c r="H6" s="128"/>
    </row>
    <row r="7" spans="1:9" ht="15" thickBot="1" x14ac:dyDescent="0.25">
      <c r="F7" s="10"/>
      <c r="G7" s="10"/>
      <c r="H7" s="10"/>
    </row>
    <row r="8" spans="1:9" ht="15" thickBot="1" x14ac:dyDescent="0.25">
      <c r="B8" s="19"/>
      <c r="C8" s="20"/>
      <c r="D8" s="21" t="s">
        <v>114</v>
      </c>
      <c r="F8" s="125" t="s">
        <v>113</v>
      </c>
      <c r="G8" s="126"/>
      <c r="H8" s="127"/>
    </row>
    <row r="9" spans="1:9" ht="16.5" thickBot="1" x14ac:dyDescent="0.3">
      <c r="B9" s="22" t="s">
        <v>91</v>
      </c>
      <c r="C9" s="23" t="s">
        <v>0</v>
      </c>
      <c r="D9" s="24" t="s">
        <v>90</v>
      </c>
      <c r="F9" s="25" t="s">
        <v>79</v>
      </c>
      <c r="G9" s="26" t="s">
        <v>80</v>
      </c>
      <c r="H9" s="27" t="s">
        <v>81</v>
      </c>
    </row>
    <row r="10" spans="1:9" ht="15" x14ac:dyDescent="0.2">
      <c r="A10" s="16" t="s">
        <v>92</v>
      </c>
      <c r="B10" s="28"/>
      <c r="C10" s="29"/>
      <c r="D10" s="30"/>
      <c r="F10" s="31"/>
      <c r="G10" s="32"/>
      <c r="H10" s="33"/>
    </row>
    <row r="11" spans="1:9" ht="17.25" x14ac:dyDescent="0.35">
      <c r="A11" s="34" t="s">
        <v>84</v>
      </c>
      <c r="B11" s="35">
        <v>500000</v>
      </c>
      <c r="C11" s="36" t="s">
        <v>85</v>
      </c>
      <c r="D11" s="30"/>
      <c r="F11" s="37"/>
      <c r="G11" s="38"/>
      <c r="H11" s="39"/>
    </row>
    <row r="12" spans="1:9" ht="15" x14ac:dyDescent="0.2">
      <c r="A12" s="34" t="s">
        <v>86</v>
      </c>
      <c r="B12" s="40">
        <v>200000</v>
      </c>
      <c r="C12" s="41" t="s">
        <v>0</v>
      </c>
      <c r="D12" s="47">
        <f>B11/B12</f>
        <v>2.5</v>
      </c>
      <c r="E12" s="2"/>
      <c r="F12" s="48" t="s">
        <v>5</v>
      </c>
      <c r="G12" s="49" t="s">
        <v>49</v>
      </c>
      <c r="H12" s="50" t="s">
        <v>19</v>
      </c>
    </row>
    <row r="13" spans="1:9" x14ac:dyDescent="0.2">
      <c r="B13" s="42"/>
      <c r="D13" s="51"/>
      <c r="E13" s="2"/>
      <c r="F13" s="48"/>
      <c r="G13" s="49"/>
      <c r="H13" s="50"/>
    </row>
    <row r="14" spans="1:9" ht="15" x14ac:dyDescent="0.2">
      <c r="A14" s="16" t="s">
        <v>93</v>
      </c>
      <c r="B14" s="28"/>
      <c r="C14" s="41"/>
      <c r="D14" s="52"/>
      <c r="E14" s="2"/>
      <c r="F14" s="48"/>
      <c r="G14" s="49"/>
      <c r="H14" s="50"/>
    </row>
    <row r="15" spans="1:9" ht="17.25" x14ac:dyDescent="0.35">
      <c r="A15" s="34" t="s">
        <v>1</v>
      </c>
      <c r="B15" s="35">
        <v>900000</v>
      </c>
      <c r="C15" s="36" t="s">
        <v>85</v>
      </c>
      <c r="D15" s="52"/>
      <c r="E15" s="2"/>
      <c r="F15" s="48"/>
      <c r="G15" s="49"/>
      <c r="H15" s="50"/>
    </row>
    <row r="16" spans="1:9" ht="15" x14ac:dyDescent="0.2">
      <c r="A16" s="34" t="s">
        <v>89</v>
      </c>
      <c r="B16" s="79">
        <f>(B17+B18)/2</f>
        <v>387500</v>
      </c>
      <c r="C16" s="41" t="s">
        <v>0</v>
      </c>
      <c r="D16" s="47">
        <f>B15/B16</f>
        <v>2.3225806451612905</v>
      </c>
      <c r="E16" s="2"/>
      <c r="F16" s="48" t="s">
        <v>18</v>
      </c>
      <c r="G16" s="49" t="s">
        <v>50</v>
      </c>
      <c r="H16" s="50" t="s">
        <v>6</v>
      </c>
    </row>
    <row r="17" spans="1:8" ht="15" x14ac:dyDescent="0.2">
      <c r="A17" s="34" t="s">
        <v>87</v>
      </c>
      <c r="B17" s="43">
        <v>350000</v>
      </c>
      <c r="C17" s="41"/>
      <c r="D17" s="52"/>
      <c r="E17" s="2"/>
      <c r="F17" s="48"/>
      <c r="G17" s="49"/>
      <c r="H17" s="50"/>
    </row>
    <row r="18" spans="1:8" ht="15" x14ac:dyDescent="0.2">
      <c r="A18" s="34" t="s">
        <v>88</v>
      </c>
      <c r="B18" s="43">
        <v>425000</v>
      </c>
      <c r="C18" s="41"/>
      <c r="D18" s="52"/>
      <c r="E18" s="2"/>
      <c r="F18" s="48"/>
      <c r="G18" s="49"/>
      <c r="H18" s="50"/>
    </row>
    <row r="19" spans="1:8" x14ac:dyDescent="0.2">
      <c r="B19" s="42"/>
      <c r="D19" s="51"/>
      <c r="E19" s="2"/>
      <c r="F19" s="53"/>
      <c r="G19" s="54"/>
      <c r="H19" s="51"/>
    </row>
    <row r="20" spans="1:8" ht="15" x14ac:dyDescent="0.2">
      <c r="A20" s="16" t="s">
        <v>94</v>
      </c>
      <c r="B20" s="28"/>
      <c r="C20" s="41"/>
      <c r="D20" s="52"/>
      <c r="E20" s="2"/>
      <c r="F20" s="48"/>
      <c r="G20" s="49"/>
      <c r="H20" s="50"/>
    </row>
    <row r="21" spans="1:8" ht="17.25" x14ac:dyDescent="0.35">
      <c r="A21" s="34" t="s">
        <v>2</v>
      </c>
      <c r="B21" s="35">
        <v>445000</v>
      </c>
      <c r="C21" s="36" t="s">
        <v>85</v>
      </c>
      <c r="D21" s="52"/>
      <c r="E21" s="2"/>
      <c r="F21" s="48"/>
      <c r="G21" s="49"/>
      <c r="H21" s="50"/>
    </row>
    <row r="22" spans="1:8" ht="15" x14ac:dyDescent="0.2">
      <c r="A22" s="34" t="s">
        <v>95</v>
      </c>
      <c r="B22" s="79">
        <f>B16</f>
        <v>387500</v>
      </c>
      <c r="C22" s="41" t="s">
        <v>0</v>
      </c>
      <c r="D22" s="55">
        <f>B21/B22</f>
        <v>1.1483870967741936</v>
      </c>
      <c r="E22" s="2"/>
      <c r="F22" s="48" t="s">
        <v>9</v>
      </c>
      <c r="G22" s="49" t="s">
        <v>51</v>
      </c>
      <c r="H22" s="50" t="s">
        <v>10</v>
      </c>
    </row>
    <row r="23" spans="1:8" ht="20.100000000000001" customHeight="1" x14ac:dyDescent="0.2">
      <c r="A23" s="29"/>
      <c r="B23" s="42"/>
      <c r="D23" s="51"/>
      <c r="E23" s="2"/>
      <c r="F23" s="48"/>
      <c r="G23" s="49"/>
      <c r="H23" s="50"/>
    </row>
    <row r="24" spans="1:8" ht="15" x14ac:dyDescent="0.2">
      <c r="A24" s="16" t="s">
        <v>96</v>
      </c>
      <c r="B24" s="28"/>
      <c r="C24" s="41"/>
      <c r="D24" s="52"/>
      <c r="E24" s="2"/>
      <c r="F24" s="48"/>
      <c r="G24" s="49"/>
      <c r="H24" s="50"/>
    </row>
    <row r="25" spans="1:8" ht="17.25" x14ac:dyDescent="0.35">
      <c r="A25" s="34" t="s">
        <v>97</v>
      </c>
      <c r="B25" s="35">
        <v>725000</v>
      </c>
      <c r="C25" s="36" t="s">
        <v>85</v>
      </c>
      <c r="D25" s="52"/>
      <c r="E25" s="2"/>
      <c r="F25" s="48"/>
      <c r="G25" s="49"/>
      <c r="H25" s="50"/>
    </row>
    <row r="26" spans="1:8" ht="15" x14ac:dyDescent="0.2">
      <c r="A26" s="34" t="s">
        <v>143</v>
      </c>
      <c r="B26" s="40">
        <v>850000</v>
      </c>
      <c r="C26" s="41" t="s">
        <v>0</v>
      </c>
      <c r="D26" s="56">
        <f>B25/B26</f>
        <v>0.8529411764705882</v>
      </c>
      <c r="E26" s="2"/>
      <c r="F26" s="48" t="s">
        <v>7</v>
      </c>
      <c r="G26" s="49" t="s">
        <v>52</v>
      </c>
      <c r="H26" s="50" t="s">
        <v>8</v>
      </c>
    </row>
    <row r="27" spans="1:8" ht="15" x14ac:dyDescent="0.2">
      <c r="A27" s="29"/>
      <c r="B27" s="28"/>
      <c r="C27" s="41"/>
      <c r="D27" s="52"/>
      <c r="E27" s="2"/>
      <c r="F27" s="48"/>
      <c r="G27" s="49"/>
      <c r="H27" s="50"/>
    </row>
    <row r="28" spans="1:8" ht="15" x14ac:dyDescent="0.2">
      <c r="A28" s="16" t="s">
        <v>98</v>
      </c>
      <c r="B28" s="28"/>
      <c r="C28" s="29"/>
      <c r="D28" s="57"/>
      <c r="E28" s="2"/>
      <c r="F28" s="48"/>
      <c r="G28" s="49"/>
      <c r="H28" s="50"/>
    </row>
    <row r="29" spans="1:8" ht="15" x14ac:dyDescent="0.2">
      <c r="A29" s="34" t="s">
        <v>102</v>
      </c>
      <c r="B29" s="40">
        <v>185000</v>
      </c>
      <c r="C29" s="29"/>
      <c r="D29" s="57"/>
      <c r="E29" s="2"/>
      <c r="F29" s="48"/>
      <c r="G29" s="49"/>
      <c r="H29" s="50"/>
    </row>
    <row r="30" spans="1:8" ht="15" x14ac:dyDescent="0.2">
      <c r="A30" s="34" t="s">
        <v>103</v>
      </c>
      <c r="B30" s="43">
        <v>125000</v>
      </c>
      <c r="C30" s="29"/>
      <c r="D30" s="57"/>
      <c r="E30" s="2"/>
      <c r="F30" s="48"/>
      <c r="G30" s="49"/>
      <c r="H30" s="50"/>
    </row>
    <row r="31" spans="1:8" ht="15" x14ac:dyDescent="0.2">
      <c r="A31" s="34" t="s">
        <v>104</v>
      </c>
      <c r="B31" s="43">
        <v>90000</v>
      </c>
      <c r="C31" s="29"/>
      <c r="D31" s="57"/>
      <c r="E31" s="2"/>
      <c r="F31" s="48"/>
      <c r="G31" s="49"/>
      <c r="H31" s="50"/>
    </row>
    <row r="32" spans="1:8" ht="15" x14ac:dyDescent="0.2">
      <c r="A32" s="34" t="s">
        <v>106</v>
      </c>
      <c r="B32" s="43">
        <v>125000</v>
      </c>
      <c r="C32" s="29"/>
      <c r="D32" s="57"/>
      <c r="E32" s="2"/>
      <c r="F32" s="48"/>
      <c r="G32" s="49"/>
      <c r="H32" s="50"/>
    </row>
    <row r="33" spans="1:8" ht="17.25" customHeight="1" x14ac:dyDescent="0.2">
      <c r="A33" s="34" t="s">
        <v>105</v>
      </c>
      <c r="B33" s="44">
        <v>400000</v>
      </c>
      <c r="C33" s="29"/>
      <c r="D33" s="57"/>
      <c r="E33" s="2"/>
      <c r="F33" s="48"/>
      <c r="G33" s="49"/>
      <c r="H33" s="50"/>
    </row>
    <row r="34" spans="1:8" ht="17.25" x14ac:dyDescent="0.35">
      <c r="A34" s="45" t="s">
        <v>107</v>
      </c>
      <c r="B34" s="97">
        <f>SUM(B29:B33)</f>
        <v>925000</v>
      </c>
      <c r="C34" s="36" t="s">
        <v>85</v>
      </c>
      <c r="D34" s="57"/>
      <c r="E34" s="2"/>
      <c r="F34" s="48"/>
      <c r="G34" s="49"/>
      <c r="H34" s="50"/>
    </row>
    <row r="35" spans="1:8" ht="17.25" x14ac:dyDescent="0.35">
      <c r="A35" s="34" t="s">
        <v>99</v>
      </c>
      <c r="B35" s="97">
        <f>SUM(B36:B37)</f>
        <v>1275000</v>
      </c>
      <c r="C35" s="41" t="s">
        <v>0</v>
      </c>
      <c r="D35" s="56">
        <f>B34/B35</f>
        <v>0.72549019607843135</v>
      </c>
      <c r="E35" s="2"/>
      <c r="F35" s="48" t="s">
        <v>11</v>
      </c>
      <c r="G35" s="49" t="s">
        <v>53</v>
      </c>
      <c r="H35" s="50" t="s">
        <v>12</v>
      </c>
    </row>
    <row r="36" spans="1:8" ht="17.100000000000001" customHeight="1" x14ac:dyDescent="0.2">
      <c r="A36" s="34" t="s">
        <v>100</v>
      </c>
      <c r="B36" s="79">
        <f>B18</f>
        <v>425000</v>
      </c>
      <c r="C36" s="29"/>
      <c r="D36" s="57"/>
      <c r="E36" s="2"/>
      <c r="F36" s="48"/>
      <c r="G36" s="49"/>
      <c r="H36" s="50"/>
    </row>
    <row r="37" spans="1:8" ht="17.25" x14ac:dyDescent="0.35">
      <c r="A37" s="34" t="s">
        <v>101</v>
      </c>
      <c r="B37" s="118">
        <f>B26</f>
        <v>850000</v>
      </c>
      <c r="C37" s="29"/>
      <c r="D37" s="57"/>
      <c r="E37" s="2"/>
      <c r="F37" s="48"/>
      <c r="G37" s="49"/>
      <c r="H37" s="50"/>
    </row>
    <row r="38" spans="1:8" x14ac:dyDescent="0.2">
      <c r="B38" s="42"/>
      <c r="D38" s="51"/>
      <c r="E38" s="2"/>
      <c r="F38" s="53"/>
      <c r="G38" s="54"/>
      <c r="H38" s="51"/>
    </row>
    <row r="39" spans="1:8" ht="15" x14ac:dyDescent="0.2">
      <c r="A39" s="16" t="s">
        <v>108</v>
      </c>
      <c r="B39" s="28"/>
      <c r="C39" s="29"/>
      <c r="D39" s="57"/>
      <c r="E39" s="2"/>
      <c r="F39" s="48"/>
      <c r="G39" s="49"/>
      <c r="H39" s="50"/>
    </row>
    <row r="40" spans="1:8" ht="15" x14ac:dyDescent="0.2">
      <c r="A40" s="34" t="s">
        <v>13</v>
      </c>
      <c r="B40" s="40">
        <v>63000</v>
      </c>
      <c r="C40" s="29"/>
      <c r="D40" s="57"/>
      <c r="E40" s="2"/>
      <c r="F40" s="48"/>
      <c r="G40" s="49"/>
      <c r="H40" s="50"/>
    </row>
    <row r="41" spans="1:8" ht="15" x14ac:dyDescent="0.2">
      <c r="A41" s="34" t="s">
        <v>20</v>
      </c>
      <c r="B41" s="43">
        <v>52000</v>
      </c>
      <c r="C41" s="29"/>
      <c r="D41" s="57"/>
      <c r="E41" s="2"/>
      <c r="F41" s="48"/>
      <c r="G41" s="49"/>
      <c r="H41" s="50"/>
    </row>
    <row r="42" spans="1:8" ht="15" x14ac:dyDescent="0.2">
      <c r="A42" s="34" t="s">
        <v>14</v>
      </c>
      <c r="B42" s="43">
        <v>2000</v>
      </c>
      <c r="C42" s="29"/>
      <c r="D42" s="57"/>
      <c r="E42" s="2"/>
      <c r="F42" s="48"/>
      <c r="G42" s="49"/>
      <c r="H42" s="50"/>
    </row>
    <row r="43" spans="1:8" ht="15" x14ac:dyDescent="0.2">
      <c r="A43" s="34" t="s">
        <v>15</v>
      </c>
      <c r="B43" s="43">
        <v>25000</v>
      </c>
      <c r="C43" s="29"/>
      <c r="D43" s="57"/>
      <c r="E43" s="2"/>
      <c r="F43" s="48"/>
      <c r="G43" s="49"/>
      <c r="H43" s="50"/>
    </row>
    <row r="44" spans="1:8" ht="15" x14ac:dyDescent="0.2">
      <c r="A44" s="34" t="s">
        <v>16</v>
      </c>
      <c r="B44" s="43">
        <v>700000</v>
      </c>
      <c r="C44" s="29"/>
      <c r="D44" s="57"/>
      <c r="E44" s="2"/>
      <c r="F44" s="48"/>
      <c r="G44" s="49"/>
      <c r="H44" s="50"/>
    </row>
    <row r="45" spans="1:8" ht="17.25" customHeight="1" x14ac:dyDescent="0.2">
      <c r="A45" s="34" t="s">
        <v>17</v>
      </c>
      <c r="B45" s="44">
        <v>0</v>
      </c>
      <c r="C45" s="29"/>
      <c r="D45" s="57"/>
      <c r="E45" s="2"/>
      <c r="F45" s="48"/>
      <c r="G45" s="49"/>
      <c r="H45" s="50"/>
    </row>
    <row r="46" spans="1:8" ht="17.25" x14ac:dyDescent="0.35">
      <c r="A46" s="34" t="s">
        <v>109</v>
      </c>
      <c r="B46" s="97">
        <f>SUM(B40:B45)</f>
        <v>842000</v>
      </c>
      <c r="C46" s="36" t="s">
        <v>85</v>
      </c>
      <c r="D46" s="57"/>
      <c r="E46" s="2"/>
      <c r="F46" s="48"/>
      <c r="G46" s="49"/>
      <c r="H46" s="50"/>
    </row>
    <row r="47" spans="1:8" ht="17.25" x14ac:dyDescent="0.35">
      <c r="A47" s="34" t="s">
        <v>144</v>
      </c>
      <c r="B47" s="97">
        <f>SUM(B48:B49)</f>
        <v>215000</v>
      </c>
      <c r="C47" s="41" t="s">
        <v>0</v>
      </c>
      <c r="D47" s="47">
        <f>B46/B47</f>
        <v>3.9162790697674419</v>
      </c>
      <c r="E47" s="2"/>
      <c r="F47" s="48" t="s">
        <v>18</v>
      </c>
      <c r="G47" s="49" t="s">
        <v>54</v>
      </c>
      <c r="H47" s="50" t="s">
        <v>19</v>
      </c>
    </row>
    <row r="48" spans="1:8" ht="21" customHeight="1" x14ac:dyDescent="0.2">
      <c r="A48" s="34" t="s">
        <v>110</v>
      </c>
      <c r="B48" s="79">
        <f>B31</f>
        <v>90000</v>
      </c>
      <c r="C48" s="29"/>
      <c r="D48" s="57"/>
      <c r="E48" s="2"/>
      <c r="F48" s="48"/>
      <c r="G48" s="49"/>
      <c r="H48" s="50"/>
    </row>
    <row r="49" spans="1:8" ht="18" thickBot="1" x14ac:dyDescent="0.4">
      <c r="A49" s="34" t="s">
        <v>111</v>
      </c>
      <c r="B49" s="119">
        <f>B32</f>
        <v>125000</v>
      </c>
      <c r="C49" s="46"/>
      <c r="D49" s="58"/>
      <c r="E49" s="2"/>
      <c r="F49" s="59"/>
      <c r="G49" s="60"/>
      <c r="H49" s="61"/>
    </row>
  </sheetData>
  <mergeCells count="5">
    <mergeCell ref="B3:D3"/>
    <mergeCell ref="B4:D4"/>
    <mergeCell ref="A1:H1"/>
    <mergeCell ref="F8:H8"/>
    <mergeCell ref="A6:H6"/>
  </mergeCells>
  <phoneticPr fontId="14" type="noConversion"/>
  <conditionalFormatting sqref="D12">
    <cfRule type="cellIs" dxfId="62" priority="240" stopIfTrue="1" operator="greaterThanOrEqual">
      <formula>1.5</formula>
    </cfRule>
    <cfRule type="cellIs" dxfId="61" priority="243" stopIfTrue="1" operator="between">
      <formula>1.49</formula>
      <formula>1</formula>
    </cfRule>
    <cfRule type="cellIs" dxfId="60" priority="244" stopIfTrue="1" operator="lessThanOrEqual">
      <formula>1</formula>
    </cfRule>
  </conditionalFormatting>
  <conditionalFormatting sqref="D16">
    <cfRule type="cellIs" dxfId="59" priority="237" stopIfTrue="1" operator="greaterThanOrEqual">
      <formula>2.5</formula>
    </cfRule>
    <cfRule type="cellIs" dxfId="58" priority="238" stopIfTrue="1" operator="between">
      <formula>1.76</formula>
      <formula>2.49</formula>
    </cfRule>
    <cfRule type="cellIs" dxfId="57" priority="239" stopIfTrue="1" operator="lessThanOrEqual">
      <formula>1.75</formula>
    </cfRule>
  </conditionalFormatting>
  <conditionalFormatting sqref="D22">
    <cfRule type="cellIs" dxfId="56" priority="231" stopIfTrue="1" operator="greaterThanOrEqual">
      <formula>1.5</formula>
    </cfRule>
    <cfRule type="cellIs" dxfId="55" priority="232" stopIfTrue="1" operator="between">
      <formula>1.49</formula>
      <formula>0.86</formula>
    </cfRule>
    <cfRule type="cellIs" dxfId="54" priority="233" stopIfTrue="1" operator="lessThanOrEqual">
      <formula>0.85</formula>
    </cfRule>
  </conditionalFormatting>
  <conditionalFormatting sqref="D47">
    <cfRule type="cellIs" dxfId="53" priority="216" stopIfTrue="1" operator="greaterThanOrEqual">
      <formula>2.5</formula>
    </cfRule>
    <cfRule type="cellIs" dxfId="52" priority="217" stopIfTrue="1" operator="between">
      <formula>1.01</formula>
      <formula>2.49</formula>
    </cfRule>
    <cfRule type="cellIs" dxfId="51" priority="218" stopIfTrue="1" operator="lessThanOrEqual">
      <formula>1</formula>
    </cfRule>
  </conditionalFormatting>
  <conditionalFormatting sqref="D26">
    <cfRule type="cellIs" dxfId="50" priority="187" stopIfTrue="1" operator="greaterThanOrEqual">
      <formula>1</formula>
    </cfRule>
    <cfRule type="cellIs" dxfId="49" priority="188" stopIfTrue="1" operator="between">
      <formula>0.61</formula>
      <formula>0.99</formula>
    </cfRule>
    <cfRule type="cellIs" dxfId="48" priority="189" stopIfTrue="1" operator="lessThanOrEqual">
      <formula>0.6</formula>
    </cfRule>
  </conditionalFormatting>
  <conditionalFormatting sqref="D35">
    <cfRule type="cellIs" dxfId="47" priority="91" stopIfTrue="1" operator="lessThanOrEqual">
      <formula>0.3</formula>
    </cfRule>
    <cfRule type="cellIs" dxfId="46" priority="92" stopIfTrue="1" operator="between">
      <formula>0.301</formula>
      <formula>0.79</formula>
    </cfRule>
    <cfRule type="cellIs" dxfId="45" priority="93" stopIfTrue="1" operator="greaterThanOrEqual">
      <formula>0.8</formula>
    </cfRule>
  </conditionalFormatting>
  <pageMargins left="0.5" right="0.5" top="0.5" bottom="0.5" header="0" footer="0"/>
  <pageSetup scale="91" orientation="portrait" horizontalDpi="300" verticalDpi="300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4FC1-BD25-4544-A627-6B4980AE3861}">
  <sheetPr>
    <pageSetUpPr fitToPage="1"/>
  </sheetPr>
  <dimension ref="A1:J59"/>
  <sheetViews>
    <sheetView tabSelected="1" zoomScaleNormal="100" workbookViewId="0">
      <pane xSplit="10" ySplit="5" topLeftCell="K41" activePane="bottomRight" state="frozen"/>
      <selection pane="topRight" activeCell="J1" sqref="J1"/>
      <selection pane="bottomLeft" activeCell="A6" sqref="A6"/>
      <selection pane="bottomRight" activeCell="A60" sqref="A60"/>
    </sheetView>
  </sheetViews>
  <sheetFormatPr defaultColWidth="8.85546875" defaultRowHeight="14.25" x14ac:dyDescent="0.2"/>
  <cols>
    <col min="1" max="1" width="40.28515625" style="2" customWidth="1"/>
    <col min="2" max="2" width="17.42578125" style="2" customWidth="1"/>
    <col min="3" max="3" width="2.85546875" style="2" customWidth="1"/>
    <col min="4" max="4" width="17.42578125" style="2" customWidth="1"/>
    <col min="5" max="5" width="2.7109375" style="2" customWidth="1"/>
    <col min="6" max="6" width="10.85546875" style="2" customWidth="1"/>
    <col min="7" max="7" width="3" style="2" customWidth="1"/>
    <col min="8" max="8" width="12.140625" style="5" customWidth="1"/>
    <col min="9" max="9" width="12.5703125" style="5" customWidth="1"/>
    <col min="10" max="10" width="13.42578125" style="5" customWidth="1"/>
    <col min="11" max="209" width="8.85546875" style="2"/>
    <col min="210" max="210" width="38.5703125" style="2" customWidth="1"/>
    <col min="211" max="211" width="17.42578125" style="2" customWidth="1"/>
    <col min="212" max="212" width="2.85546875" style="2" customWidth="1"/>
    <col min="213" max="213" width="22.42578125" style="2" customWidth="1"/>
    <col min="214" max="465" width="8.85546875" style="2"/>
    <col min="466" max="466" width="38.5703125" style="2" customWidth="1"/>
    <col min="467" max="467" width="17.42578125" style="2" customWidth="1"/>
    <col min="468" max="468" width="2.85546875" style="2" customWidth="1"/>
    <col min="469" max="469" width="22.42578125" style="2" customWidth="1"/>
    <col min="470" max="721" width="8.85546875" style="2"/>
    <col min="722" max="722" width="38.5703125" style="2" customWidth="1"/>
    <col min="723" max="723" width="17.42578125" style="2" customWidth="1"/>
    <col min="724" max="724" width="2.85546875" style="2" customWidth="1"/>
    <col min="725" max="725" width="22.42578125" style="2" customWidth="1"/>
    <col min="726" max="977" width="8.85546875" style="2"/>
    <col min="978" max="978" width="38.5703125" style="2" customWidth="1"/>
    <col min="979" max="979" width="17.42578125" style="2" customWidth="1"/>
    <col min="980" max="980" width="2.85546875" style="2" customWidth="1"/>
    <col min="981" max="981" width="22.42578125" style="2" customWidth="1"/>
    <col min="982" max="1233" width="8.85546875" style="2"/>
    <col min="1234" max="1234" width="38.5703125" style="2" customWidth="1"/>
    <col min="1235" max="1235" width="17.42578125" style="2" customWidth="1"/>
    <col min="1236" max="1236" width="2.85546875" style="2" customWidth="1"/>
    <col min="1237" max="1237" width="22.42578125" style="2" customWidth="1"/>
    <col min="1238" max="1489" width="8.85546875" style="2"/>
    <col min="1490" max="1490" width="38.5703125" style="2" customWidth="1"/>
    <col min="1491" max="1491" width="17.42578125" style="2" customWidth="1"/>
    <col min="1492" max="1492" width="2.85546875" style="2" customWidth="1"/>
    <col min="1493" max="1493" width="22.42578125" style="2" customWidth="1"/>
    <col min="1494" max="1745" width="8.85546875" style="2"/>
    <col min="1746" max="1746" width="38.5703125" style="2" customWidth="1"/>
    <col min="1747" max="1747" width="17.42578125" style="2" customWidth="1"/>
    <col min="1748" max="1748" width="2.85546875" style="2" customWidth="1"/>
    <col min="1749" max="1749" width="22.42578125" style="2" customWidth="1"/>
    <col min="1750" max="2001" width="8.85546875" style="2"/>
    <col min="2002" max="2002" width="38.5703125" style="2" customWidth="1"/>
    <col min="2003" max="2003" width="17.42578125" style="2" customWidth="1"/>
    <col min="2004" max="2004" width="2.85546875" style="2" customWidth="1"/>
    <col min="2005" max="2005" width="22.42578125" style="2" customWidth="1"/>
    <col min="2006" max="2257" width="8.85546875" style="2"/>
    <col min="2258" max="2258" width="38.5703125" style="2" customWidth="1"/>
    <col min="2259" max="2259" width="17.42578125" style="2" customWidth="1"/>
    <col min="2260" max="2260" width="2.85546875" style="2" customWidth="1"/>
    <col min="2261" max="2261" width="22.42578125" style="2" customWidth="1"/>
    <col min="2262" max="2513" width="8.85546875" style="2"/>
    <col min="2514" max="2514" width="38.5703125" style="2" customWidth="1"/>
    <col min="2515" max="2515" width="17.42578125" style="2" customWidth="1"/>
    <col min="2516" max="2516" width="2.85546875" style="2" customWidth="1"/>
    <col min="2517" max="2517" width="22.42578125" style="2" customWidth="1"/>
    <col min="2518" max="2769" width="8.85546875" style="2"/>
    <col min="2770" max="2770" width="38.5703125" style="2" customWidth="1"/>
    <col min="2771" max="2771" width="17.42578125" style="2" customWidth="1"/>
    <col min="2772" max="2772" width="2.85546875" style="2" customWidth="1"/>
    <col min="2773" max="2773" width="22.42578125" style="2" customWidth="1"/>
    <col min="2774" max="3025" width="8.85546875" style="2"/>
    <col min="3026" max="3026" width="38.5703125" style="2" customWidth="1"/>
    <col min="3027" max="3027" width="17.42578125" style="2" customWidth="1"/>
    <col min="3028" max="3028" width="2.85546875" style="2" customWidth="1"/>
    <col min="3029" max="3029" width="22.42578125" style="2" customWidth="1"/>
    <col min="3030" max="3281" width="8.85546875" style="2"/>
    <col min="3282" max="3282" width="38.5703125" style="2" customWidth="1"/>
    <col min="3283" max="3283" width="17.42578125" style="2" customWidth="1"/>
    <col min="3284" max="3284" width="2.85546875" style="2" customWidth="1"/>
    <col min="3285" max="3285" width="22.42578125" style="2" customWidth="1"/>
    <col min="3286" max="3537" width="8.85546875" style="2"/>
    <col min="3538" max="3538" width="38.5703125" style="2" customWidth="1"/>
    <col min="3539" max="3539" width="17.42578125" style="2" customWidth="1"/>
    <col min="3540" max="3540" width="2.85546875" style="2" customWidth="1"/>
    <col min="3541" max="3541" width="22.42578125" style="2" customWidth="1"/>
    <col min="3542" max="3793" width="8.85546875" style="2"/>
    <col min="3794" max="3794" width="38.5703125" style="2" customWidth="1"/>
    <col min="3795" max="3795" width="17.42578125" style="2" customWidth="1"/>
    <col min="3796" max="3796" width="2.85546875" style="2" customWidth="1"/>
    <col min="3797" max="3797" width="22.42578125" style="2" customWidth="1"/>
    <col min="3798" max="4049" width="8.85546875" style="2"/>
    <col min="4050" max="4050" width="38.5703125" style="2" customWidth="1"/>
    <col min="4051" max="4051" width="17.42578125" style="2" customWidth="1"/>
    <col min="4052" max="4052" width="2.85546875" style="2" customWidth="1"/>
    <col min="4053" max="4053" width="22.42578125" style="2" customWidth="1"/>
    <col min="4054" max="4305" width="8.85546875" style="2"/>
    <col min="4306" max="4306" width="38.5703125" style="2" customWidth="1"/>
    <col min="4307" max="4307" width="17.42578125" style="2" customWidth="1"/>
    <col min="4308" max="4308" width="2.85546875" style="2" customWidth="1"/>
    <col min="4309" max="4309" width="22.42578125" style="2" customWidth="1"/>
    <col min="4310" max="4561" width="8.85546875" style="2"/>
    <col min="4562" max="4562" width="38.5703125" style="2" customWidth="1"/>
    <col min="4563" max="4563" width="17.42578125" style="2" customWidth="1"/>
    <col min="4564" max="4564" width="2.85546875" style="2" customWidth="1"/>
    <col min="4565" max="4565" width="22.42578125" style="2" customWidth="1"/>
    <col min="4566" max="4817" width="8.85546875" style="2"/>
    <col min="4818" max="4818" width="38.5703125" style="2" customWidth="1"/>
    <col min="4819" max="4819" width="17.42578125" style="2" customWidth="1"/>
    <col min="4820" max="4820" width="2.85546875" style="2" customWidth="1"/>
    <col min="4821" max="4821" width="22.42578125" style="2" customWidth="1"/>
    <col min="4822" max="5073" width="8.85546875" style="2"/>
    <col min="5074" max="5074" width="38.5703125" style="2" customWidth="1"/>
    <col min="5075" max="5075" width="17.42578125" style="2" customWidth="1"/>
    <col min="5076" max="5076" width="2.85546875" style="2" customWidth="1"/>
    <col min="5077" max="5077" width="22.42578125" style="2" customWidth="1"/>
    <col min="5078" max="5329" width="8.85546875" style="2"/>
    <col min="5330" max="5330" width="38.5703125" style="2" customWidth="1"/>
    <col min="5331" max="5331" width="17.42578125" style="2" customWidth="1"/>
    <col min="5332" max="5332" width="2.85546875" style="2" customWidth="1"/>
    <col min="5333" max="5333" width="22.42578125" style="2" customWidth="1"/>
    <col min="5334" max="5585" width="8.85546875" style="2"/>
    <col min="5586" max="5586" width="38.5703125" style="2" customWidth="1"/>
    <col min="5587" max="5587" width="17.42578125" style="2" customWidth="1"/>
    <col min="5588" max="5588" width="2.85546875" style="2" customWidth="1"/>
    <col min="5589" max="5589" width="22.42578125" style="2" customWidth="1"/>
    <col min="5590" max="5841" width="8.85546875" style="2"/>
    <col min="5842" max="5842" width="38.5703125" style="2" customWidth="1"/>
    <col min="5843" max="5843" width="17.42578125" style="2" customWidth="1"/>
    <col min="5844" max="5844" width="2.85546875" style="2" customWidth="1"/>
    <col min="5845" max="5845" width="22.42578125" style="2" customWidth="1"/>
    <col min="5846" max="6097" width="8.85546875" style="2"/>
    <col min="6098" max="6098" width="38.5703125" style="2" customWidth="1"/>
    <col min="6099" max="6099" width="17.42578125" style="2" customWidth="1"/>
    <col min="6100" max="6100" width="2.85546875" style="2" customWidth="1"/>
    <col min="6101" max="6101" width="22.42578125" style="2" customWidth="1"/>
    <col min="6102" max="6353" width="8.85546875" style="2"/>
    <col min="6354" max="6354" width="38.5703125" style="2" customWidth="1"/>
    <col min="6355" max="6355" width="17.42578125" style="2" customWidth="1"/>
    <col min="6356" max="6356" width="2.85546875" style="2" customWidth="1"/>
    <col min="6357" max="6357" width="22.42578125" style="2" customWidth="1"/>
    <col min="6358" max="6609" width="8.85546875" style="2"/>
    <col min="6610" max="6610" width="38.5703125" style="2" customWidth="1"/>
    <col min="6611" max="6611" width="17.42578125" style="2" customWidth="1"/>
    <col min="6612" max="6612" width="2.85546875" style="2" customWidth="1"/>
    <col min="6613" max="6613" width="22.42578125" style="2" customWidth="1"/>
    <col min="6614" max="6865" width="8.85546875" style="2"/>
    <col min="6866" max="6866" width="38.5703125" style="2" customWidth="1"/>
    <col min="6867" max="6867" width="17.42578125" style="2" customWidth="1"/>
    <col min="6868" max="6868" width="2.85546875" style="2" customWidth="1"/>
    <col min="6869" max="6869" width="22.42578125" style="2" customWidth="1"/>
    <col min="6870" max="7121" width="8.85546875" style="2"/>
    <col min="7122" max="7122" width="38.5703125" style="2" customWidth="1"/>
    <col min="7123" max="7123" width="17.42578125" style="2" customWidth="1"/>
    <col min="7124" max="7124" width="2.85546875" style="2" customWidth="1"/>
    <col min="7125" max="7125" width="22.42578125" style="2" customWidth="1"/>
    <col min="7126" max="7377" width="8.85546875" style="2"/>
    <col min="7378" max="7378" width="38.5703125" style="2" customWidth="1"/>
    <col min="7379" max="7379" width="17.42578125" style="2" customWidth="1"/>
    <col min="7380" max="7380" width="2.85546875" style="2" customWidth="1"/>
    <col min="7381" max="7381" width="22.42578125" style="2" customWidth="1"/>
    <col min="7382" max="7633" width="8.85546875" style="2"/>
    <col min="7634" max="7634" width="38.5703125" style="2" customWidth="1"/>
    <col min="7635" max="7635" width="17.42578125" style="2" customWidth="1"/>
    <col min="7636" max="7636" width="2.85546875" style="2" customWidth="1"/>
    <col min="7637" max="7637" width="22.42578125" style="2" customWidth="1"/>
    <col min="7638" max="7889" width="8.85546875" style="2"/>
    <col min="7890" max="7890" width="38.5703125" style="2" customWidth="1"/>
    <col min="7891" max="7891" width="17.42578125" style="2" customWidth="1"/>
    <col min="7892" max="7892" width="2.85546875" style="2" customWidth="1"/>
    <col min="7893" max="7893" width="22.42578125" style="2" customWidth="1"/>
    <col min="7894" max="8145" width="8.85546875" style="2"/>
    <col min="8146" max="8146" width="38.5703125" style="2" customWidth="1"/>
    <col min="8147" max="8147" width="17.42578125" style="2" customWidth="1"/>
    <col min="8148" max="8148" width="2.85546875" style="2" customWidth="1"/>
    <col min="8149" max="8149" width="22.42578125" style="2" customWidth="1"/>
    <col min="8150" max="8401" width="8.85546875" style="2"/>
    <col min="8402" max="8402" width="38.5703125" style="2" customWidth="1"/>
    <col min="8403" max="8403" width="17.42578125" style="2" customWidth="1"/>
    <col min="8404" max="8404" width="2.85546875" style="2" customWidth="1"/>
    <col min="8405" max="8405" width="22.42578125" style="2" customWidth="1"/>
    <col min="8406" max="8657" width="8.85546875" style="2"/>
    <col min="8658" max="8658" width="38.5703125" style="2" customWidth="1"/>
    <col min="8659" max="8659" width="17.42578125" style="2" customWidth="1"/>
    <col min="8660" max="8660" width="2.85546875" style="2" customWidth="1"/>
    <col min="8661" max="8661" width="22.42578125" style="2" customWidth="1"/>
    <col min="8662" max="8913" width="8.85546875" style="2"/>
    <col min="8914" max="8914" width="38.5703125" style="2" customWidth="1"/>
    <col min="8915" max="8915" width="17.42578125" style="2" customWidth="1"/>
    <col min="8916" max="8916" width="2.85546875" style="2" customWidth="1"/>
    <col min="8917" max="8917" width="22.42578125" style="2" customWidth="1"/>
    <col min="8918" max="9169" width="8.85546875" style="2"/>
    <col min="9170" max="9170" width="38.5703125" style="2" customWidth="1"/>
    <col min="9171" max="9171" width="17.42578125" style="2" customWidth="1"/>
    <col min="9172" max="9172" width="2.85546875" style="2" customWidth="1"/>
    <col min="9173" max="9173" width="22.42578125" style="2" customWidth="1"/>
    <col min="9174" max="9425" width="8.85546875" style="2"/>
    <col min="9426" max="9426" width="38.5703125" style="2" customWidth="1"/>
    <col min="9427" max="9427" width="17.42578125" style="2" customWidth="1"/>
    <col min="9428" max="9428" width="2.85546875" style="2" customWidth="1"/>
    <col min="9429" max="9429" width="22.42578125" style="2" customWidth="1"/>
    <col min="9430" max="9681" width="8.85546875" style="2"/>
    <col min="9682" max="9682" width="38.5703125" style="2" customWidth="1"/>
    <col min="9683" max="9683" width="17.42578125" style="2" customWidth="1"/>
    <col min="9684" max="9684" width="2.85546875" style="2" customWidth="1"/>
    <col min="9685" max="9685" width="22.42578125" style="2" customWidth="1"/>
    <col min="9686" max="9937" width="8.85546875" style="2"/>
    <col min="9938" max="9938" width="38.5703125" style="2" customWidth="1"/>
    <col min="9939" max="9939" width="17.42578125" style="2" customWidth="1"/>
    <col min="9940" max="9940" width="2.85546875" style="2" customWidth="1"/>
    <col min="9941" max="9941" width="22.42578125" style="2" customWidth="1"/>
    <col min="9942" max="10193" width="8.85546875" style="2"/>
    <col min="10194" max="10194" width="38.5703125" style="2" customWidth="1"/>
    <col min="10195" max="10195" width="17.42578125" style="2" customWidth="1"/>
    <col min="10196" max="10196" width="2.85546875" style="2" customWidth="1"/>
    <col min="10197" max="10197" width="22.42578125" style="2" customWidth="1"/>
    <col min="10198" max="10449" width="8.85546875" style="2"/>
    <col min="10450" max="10450" width="38.5703125" style="2" customWidth="1"/>
    <col min="10451" max="10451" width="17.42578125" style="2" customWidth="1"/>
    <col min="10452" max="10452" width="2.85546875" style="2" customWidth="1"/>
    <col min="10453" max="10453" width="22.42578125" style="2" customWidth="1"/>
    <col min="10454" max="10705" width="8.85546875" style="2"/>
    <col min="10706" max="10706" width="38.5703125" style="2" customWidth="1"/>
    <col min="10707" max="10707" width="17.42578125" style="2" customWidth="1"/>
    <col min="10708" max="10708" width="2.85546875" style="2" customWidth="1"/>
    <col min="10709" max="10709" width="22.42578125" style="2" customWidth="1"/>
    <col min="10710" max="10961" width="8.85546875" style="2"/>
    <col min="10962" max="10962" width="38.5703125" style="2" customWidth="1"/>
    <col min="10963" max="10963" width="17.42578125" style="2" customWidth="1"/>
    <col min="10964" max="10964" width="2.85546875" style="2" customWidth="1"/>
    <col min="10965" max="10965" width="22.42578125" style="2" customWidth="1"/>
    <col min="10966" max="11217" width="8.85546875" style="2"/>
    <col min="11218" max="11218" width="38.5703125" style="2" customWidth="1"/>
    <col min="11219" max="11219" width="17.42578125" style="2" customWidth="1"/>
    <col min="11220" max="11220" width="2.85546875" style="2" customWidth="1"/>
    <col min="11221" max="11221" width="22.42578125" style="2" customWidth="1"/>
    <col min="11222" max="11473" width="8.85546875" style="2"/>
    <col min="11474" max="11474" width="38.5703125" style="2" customWidth="1"/>
    <col min="11475" max="11475" width="17.42578125" style="2" customWidth="1"/>
    <col min="11476" max="11476" width="2.85546875" style="2" customWidth="1"/>
    <col min="11477" max="11477" width="22.42578125" style="2" customWidth="1"/>
    <col min="11478" max="11729" width="8.85546875" style="2"/>
    <col min="11730" max="11730" width="38.5703125" style="2" customWidth="1"/>
    <col min="11731" max="11731" width="17.42578125" style="2" customWidth="1"/>
    <col min="11732" max="11732" width="2.85546875" style="2" customWidth="1"/>
    <col min="11733" max="11733" width="22.42578125" style="2" customWidth="1"/>
    <col min="11734" max="11985" width="8.85546875" style="2"/>
    <col min="11986" max="11986" width="38.5703125" style="2" customWidth="1"/>
    <col min="11987" max="11987" width="17.42578125" style="2" customWidth="1"/>
    <col min="11988" max="11988" width="2.85546875" style="2" customWidth="1"/>
    <col min="11989" max="11989" width="22.42578125" style="2" customWidth="1"/>
    <col min="11990" max="12241" width="8.85546875" style="2"/>
    <col min="12242" max="12242" width="38.5703125" style="2" customWidth="1"/>
    <col min="12243" max="12243" width="17.42578125" style="2" customWidth="1"/>
    <col min="12244" max="12244" width="2.85546875" style="2" customWidth="1"/>
    <col min="12245" max="12245" width="22.42578125" style="2" customWidth="1"/>
    <col min="12246" max="12497" width="8.85546875" style="2"/>
    <col min="12498" max="12498" width="38.5703125" style="2" customWidth="1"/>
    <col min="12499" max="12499" width="17.42578125" style="2" customWidth="1"/>
    <col min="12500" max="12500" width="2.85546875" style="2" customWidth="1"/>
    <col min="12501" max="12501" width="22.42578125" style="2" customWidth="1"/>
    <col min="12502" max="12753" width="8.85546875" style="2"/>
    <col min="12754" max="12754" width="38.5703125" style="2" customWidth="1"/>
    <col min="12755" max="12755" width="17.42578125" style="2" customWidth="1"/>
    <col min="12756" max="12756" width="2.85546875" style="2" customWidth="1"/>
    <col min="12757" max="12757" width="22.42578125" style="2" customWidth="1"/>
    <col min="12758" max="13009" width="8.85546875" style="2"/>
    <col min="13010" max="13010" width="38.5703125" style="2" customWidth="1"/>
    <col min="13011" max="13011" width="17.42578125" style="2" customWidth="1"/>
    <col min="13012" max="13012" width="2.85546875" style="2" customWidth="1"/>
    <col min="13013" max="13013" width="22.42578125" style="2" customWidth="1"/>
    <col min="13014" max="13265" width="8.85546875" style="2"/>
    <col min="13266" max="13266" width="38.5703125" style="2" customWidth="1"/>
    <col min="13267" max="13267" width="17.42578125" style="2" customWidth="1"/>
    <col min="13268" max="13268" width="2.85546875" style="2" customWidth="1"/>
    <col min="13269" max="13269" width="22.42578125" style="2" customWidth="1"/>
    <col min="13270" max="13521" width="8.85546875" style="2"/>
    <col min="13522" max="13522" width="38.5703125" style="2" customWidth="1"/>
    <col min="13523" max="13523" width="17.42578125" style="2" customWidth="1"/>
    <col min="13524" max="13524" width="2.85546875" style="2" customWidth="1"/>
    <col min="13525" max="13525" width="22.42578125" style="2" customWidth="1"/>
    <col min="13526" max="13777" width="8.85546875" style="2"/>
    <col min="13778" max="13778" width="38.5703125" style="2" customWidth="1"/>
    <col min="13779" max="13779" width="17.42578125" style="2" customWidth="1"/>
    <col min="13780" max="13780" width="2.85546875" style="2" customWidth="1"/>
    <col min="13781" max="13781" width="22.42578125" style="2" customWidth="1"/>
    <col min="13782" max="14033" width="8.85546875" style="2"/>
    <col min="14034" max="14034" width="38.5703125" style="2" customWidth="1"/>
    <col min="14035" max="14035" width="17.42578125" style="2" customWidth="1"/>
    <col min="14036" max="14036" width="2.85546875" style="2" customWidth="1"/>
    <col min="14037" max="14037" width="22.42578125" style="2" customWidth="1"/>
    <col min="14038" max="14289" width="8.85546875" style="2"/>
    <col min="14290" max="14290" width="38.5703125" style="2" customWidth="1"/>
    <col min="14291" max="14291" width="17.42578125" style="2" customWidth="1"/>
    <col min="14292" max="14292" width="2.85546875" style="2" customWidth="1"/>
    <col min="14293" max="14293" width="22.42578125" style="2" customWidth="1"/>
    <col min="14294" max="14545" width="8.85546875" style="2"/>
    <col min="14546" max="14546" width="38.5703125" style="2" customWidth="1"/>
    <col min="14547" max="14547" width="17.42578125" style="2" customWidth="1"/>
    <col min="14548" max="14548" width="2.85546875" style="2" customWidth="1"/>
    <col min="14549" max="14549" width="22.42578125" style="2" customWidth="1"/>
    <col min="14550" max="14801" width="8.85546875" style="2"/>
    <col min="14802" max="14802" width="38.5703125" style="2" customWidth="1"/>
    <col min="14803" max="14803" width="17.42578125" style="2" customWidth="1"/>
    <col min="14804" max="14804" width="2.85546875" style="2" customWidth="1"/>
    <col min="14805" max="14805" width="22.42578125" style="2" customWidth="1"/>
    <col min="14806" max="15057" width="8.85546875" style="2"/>
    <col min="15058" max="15058" width="38.5703125" style="2" customWidth="1"/>
    <col min="15059" max="15059" width="17.42578125" style="2" customWidth="1"/>
    <col min="15060" max="15060" width="2.85546875" style="2" customWidth="1"/>
    <col min="15061" max="15061" width="22.42578125" style="2" customWidth="1"/>
    <col min="15062" max="15313" width="8.85546875" style="2"/>
    <col min="15314" max="15314" width="38.5703125" style="2" customWidth="1"/>
    <col min="15315" max="15315" width="17.42578125" style="2" customWidth="1"/>
    <col min="15316" max="15316" width="2.85546875" style="2" customWidth="1"/>
    <col min="15317" max="15317" width="22.42578125" style="2" customWidth="1"/>
    <col min="15318" max="15569" width="8.85546875" style="2"/>
    <col min="15570" max="15570" width="38.5703125" style="2" customWidth="1"/>
    <col min="15571" max="15571" width="17.42578125" style="2" customWidth="1"/>
    <col min="15572" max="15572" width="2.85546875" style="2" customWidth="1"/>
    <col min="15573" max="15573" width="22.42578125" style="2" customWidth="1"/>
    <col min="15574" max="15825" width="8.85546875" style="2"/>
    <col min="15826" max="15826" width="38.5703125" style="2" customWidth="1"/>
    <col min="15827" max="15827" width="17.42578125" style="2" customWidth="1"/>
    <col min="15828" max="15828" width="2.85546875" style="2" customWidth="1"/>
    <col min="15829" max="15829" width="22.42578125" style="2" customWidth="1"/>
    <col min="15830" max="16081" width="8.85546875" style="2"/>
    <col min="16082" max="16082" width="38.5703125" style="2" customWidth="1"/>
    <col min="16083" max="16083" width="17.42578125" style="2" customWidth="1"/>
    <col min="16084" max="16084" width="2.85546875" style="2" customWidth="1"/>
    <col min="16085" max="16085" width="22.42578125" style="2" customWidth="1"/>
    <col min="16086" max="16384" width="8.85546875" style="2"/>
  </cols>
  <sheetData>
    <row r="1" spans="1:10" ht="19.5" x14ac:dyDescent="0.25">
      <c r="A1" s="129" t="s">
        <v>83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25">
      <c r="A3" s="11" t="s">
        <v>3</v>
      </c>
      <c r="B3" s="122" t="s">
        <v>21</v>
      </c>
      <c r="C3" s="122"/>
      <c r="D3" s="122"/>
      <c r="E3" s="122"/>
    </row>
    <row r="4" spans="1:10" ht="18" x14ac:dyDescent="0.25">
      <c r="A4" s="11" t="s">
        <v>4</v>
      </c>
      <c r="B4" s="123" t="s">
        <v>112</v>
      </c>
      <c r="C4" s="123"/>
      <c r="D4" s="123"/>
      <c r="E4" s="123"/>
    </row>
    <row r="5" spans="1:10" ht="18" x14ac:dyDescent="0.25">
      <c r="A5" s="4"/>
      <c r="B5" s="4"/>
      <c r="C5" s="4"/>
      <c r="D5" s="4"/>
      <c r="E5" s="4"/>
      <c r="F5" s="4"/>
      <c r="H5" s="2"/>
      <c r="I5" s="2"/>
      <c r="J5" s="2"/>
    </row>
    <row r="6" spans="1:10" ht="15.75" customHeight="1" x14ac:dyDescent="0.2">
      <c r="A6" s="128" t="s">
        <v>141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0" ht="16.5" thickBot="1" x14ac:dyDescent="0.3">
      <c r="A7" s="62"/>
      <c r="B7" s="62"/>
      <c r="C7" s="62"/>
      <c r="D7" s="62"/>
      <c r="E7" s="62"/>
      <c r="F7" s="62"/>
      <c r="G7" s="62"/>
      <c r="H7" s="62"/>
      <c r="I7" s="62"/>
      <c r="J7" s="8"/>
    </row>
    <row r="8" spans="1:10" ht="19.5" thickTop="1" thickBot="1" x14ac:dyDescent="0.3">
      <c r="A8" s="4"/>
      <c r="B8" s="63"/>
      <c r="C8" s="64"/>
      <c r="D8" s="64"/>
      <c r="E8" s="64"/>
      <c r="F8" s="65" t="s">
        <v>114</v>
      </c>
      <c r="H8" s="132" t="s">
        <v>78</v>
      </c>
      <c r="I8" s="133"/>
      <c r="J8" s="134"/>
    </row>
    <row r="9" spans="1:10" ht="18.75" thickBot="1" x14ac:dyDescent="0.3">
      <c r="A9" s="4"/>
      <c r="B9" s="130" t="s">
        <v>91</v>
      </c>
      <c r="C9" s="131"/>
      <c r="D9" s="131"/>
      <c r="E9" s="74" t="s">
        <v>0</v>
      </c>
      <c r="F9" s="75" t="s">
        <v>90</v>
      </c>
      <c r="H9" s="66" t="s">
        <v>79</v>
      </c>
      <c r="I9" s="67" t="s">
        <v>80</v>
      </c>
      <c r="J9" s="68" t="s">
        <v>81</v>
      </c>
    </row>
    <row r="10" spans="1:10" ht="15" thickTop="1" x14ac:dyDescent="0.2">
      <c r="B10" s="76"/>
      <c r="C10" s="77"/>
      <c r="D10" s="77"/>
      <c r="E10" s="77"/>
      <c r="F10" s="78"/>
      <c r="H10" s="106"/>
      <c r="I10" s="101"/>
      <c r="J10" s="69"/>
    </row>
    <row r="11" spans="1:10" ht="17.25" x14ac:dyDescent="0.35">
      <c r="A11" s="16" t="s">
        <v>22</v>
      </c>
      <c r="B11" s="94" t="s">
        <v>24</v>
      </c>
      <c r="C11" s="80"/>
      <c r="D11" s="95" t="s">
        <v>23</v>
      </c>
      <c r="E11" s="3"/>
      <c r="F11" s="121" t="s">
        <v>134</v>
      </c>
      <c r="H11" s="107"/>
      <c r="I11" s="102"/>
      <c r="J11" s="70"/>
    </row>
    <row r="12" spans="1:10" ht="17.100000000000001" customHeight="1" x14ac:dyDescent="0.25">
      <c r="A12" s="88" t="s">
        <v>26</v>
      </c>
      <c r="B12" s="40">
        <v>250000</v>
      </c>
      <c r="C12" s="109"/>
      <c r="D12" s="111">
        <v>500000</v>
      </c>
      <c r="E12" s="81" t="s">
        <v>0</v>
      </c>
      <c r="F12" s="82">
        <f>(D12-B12)/D12</f>
        <v>0.5</v>
      </c>
      <c r="H12" s="105" t="s">
        <v>46</v>
      </c>
      <c r="I12" s="103">
        <v>0.3</v>
      </c>
      <c r="J12" s="71" t="s">
        <v>47</v>
      </c>
    </row>
    <row r="13" spans="1:10" ht="18" customHeight="1" x14ac:dyDescent="0.25">
      <c r="A13" s="88" t="s">
        <v>27</v>
      </c>
      <c r="B13" s="43">
        <v>70000</v>
      </c>
      <c r="C13" s="109"/>
      <c r="D13" s="110">
        <v>100000</v>
      </c>
      <c r="E13" s="81" t="s">
        <v>0</v>
      </c>
      <c r="F13" s="82">
        <f>(D13-B13)/D13</f>
        <v>0.3</v>
      </c>
      <c r="H13" s="105" t="s">
        <v>55</v>
      </c>
      <c r="I13" s="103">
        <v>0.35</v>
      </c>
      <c r="J13" s="71" t="s">
        <v>11</v>
      </c>
    </row>
    <row r="14" spans="1:10" ht="18" customHeight="1" x14ac:dyDescent="0.25">
      <c r="A14" s="88" t="s">
        <v>28</v>
      </c>
      <c r="B14" s="43">
        <v>10000</v>
      </c>
      <c r="C14" s="109"/>
      <c r="D14" s="110">
        <v>11000</v>
      </c>
      <c r="E14" s="81" t="s">
        <v>0</v>
      </c>
      <c r="F14" s="82">
        <f>(D14-B14)/D14</f>
        <v>9.0909090909090912E-2</v>
      </c>
      <c r="H14" s="105" t="s">
        <v>55</v>
      </c>
      <c r="I14" s="103">
        <v>0.35</v>
      </c>
      <c r="J14" s="71" t="s">
        <v>11</v>
      </c>
    </row>
    <row r="15" spans="1:10" ht="18" customHeight="1" x14ac:dyDescent="0.25">
      <c r="A15" s="88" t="s">
        <v>25</v>
      </c>
      <c r="B15" s="43">
        <v>75000</v>
      </c>
      <c r="C15" s="109"/>
      <c r="D15" s="110">
        <v>110000</v>
      </c>
      <c r="E15" s="81" t="s">
        <v>0</v>
      </c>
      <c r="F15" s="82">
        <f>(D15-B15)/D15</f>
        <v>0.31818181818181818</v>
      </c>
      <c r="H15" s="105" t="s">
        <v>46</v>
      </c>
      <c r="I15" s="103">
        <v>0.3</v>
      </c>
      <c r="J15" s="71" t="s">
        <v>47</v>
      </c>
    </row>
    <row r="16" spans="1:10" ht="18" customHeight="1" x14ac:dyDescent="0.25">
      <c r="A16" s="88" t="s">
        <v>29</v>
      </c>
      <c r="B16" s="43">
        <v>45000</v>
      </c>
      <c r="C16" s="109"/>
      <c r="D16" s="110">
        <v>60000</v>
      </c>
      <c r="E16" s="81" t="s">
        <v>0</v>
      </c>
      <c r="F16" s="82">
        <f t="shared" ref="F16:F17" si="0">(D16-B16)/D16</f>
        <v>0.25</v>
      </c>
      <c r="H16" s="105" t="s">
        <v>46</v>
      </c>
      <c r="I16" s="103">
        <v>0.3</v>
      </c>
      <c r="J16" s="71" t="s">
        <v>47</v>
      </c>
    </row>
    <row r="17" spans="1:10" ht="18" customHeight="1" x14ac:dyDescent="0.25">
      <c r="A17" s="88" t="s">
        <v>48</v>
      </c>
      <c r="B17" s="43">
        <v>50000</v>
      </c>
      <c r="C17" s="109"/>
      <c r="D17" s="110">
        <v>90000</v>
      </c>
      <c r="E17" s="81" t="s">
        <v>0</v>
      </c>
      <c r="F17" s="82">
        <f t="shared" si="0"/>
        <v>0.44444444444444442</v>
      </c>
      <c r="H17" s="105" t="s">
        <v>46</v>
      </c>
      <c r="I17" s="103">
        <v>0.3</v>
      </c>
      <c r="J17" s="71" t="s">
        <v>47</v>
      </c>
    </row>
    <row r="18" spans="1:10" ht="18" customHeight="1" x14ac:dyDescent="0.25">
      <c r="A18" s="88" t="s">
        <v>30</v>
      </c>
      <c r="B18" s="43">
        <v>60000</v>
      </c>
      <c r="C18" s="109"/>
      <c r="D18" s="110">
        <v>90000</v>
      </c>
      <c r="E18" s="81" t="s">
        <v>0</v>
      </c>
      <c r="F18" s="82">
        <f t="shared" ref="F18:F20" si="1">(D18-B18)/D18</f>
        <v>0.33333333333333331</v>
      </c>
      <c r="H18" s="105" t="s">
        <v>56</v>
      </c>
      <c r="I18" s="103">
        <v>0.25</v>
      </c>
      <c r="J18" s="71" t="s">
        <v>57</v>
      </c>
    </row>
    <row r="19" spans="1:10" ht="18" customHeight="1" x14ac:dyDescent="0.25">
      <c r="A19" s="88" t="s">
        <v>33</v>
      </c>
      <c r="B19" s="43">
        <v>120000</v>
      </c>
      <c r="C19" s="109"/>
      <c r="D19" s="110">
        <v>160000</v>
      </c>
      <c r="E19" s="81" t="s">
        <v>0</v>
      </c>
      <c r="F19" s="82">
        <f t="shared" si="1"/>
        <v>0.25</v>
      </c>
      <c r="H19" s="105" t="s">
        <v>56</v>
      </c>
      <c r="I19" s="103">
        <v>0.25</v>
      </c>
      <c r="J19" s="71" t="s">
        <v>57</v>
      </c>
    </row>
    <row r="20" spans="1:10" ht="18" customHeight="1" x14ac:dyDescent="0.25">
      <c r="A20" s="88" t="s">
        <v>31</v>
      </c>
      <c r="B20" s="43">
        <v>30000</v>
      </c>
      <c r="C20" s="109"/>
      <c r="D20" s="110">
        <v>37000</v>
      </c>
      <c r="E20" s="81" t="s">
        <v>0</v>
      </c>
      <c r="F20" s="82">
        <f t="shared" si="1"/>
        <v>0.1891891891891892</v>
      </c>
      <c r="H20" s="105" t="s">
        <v>56</v>
      </c>
      <c r="I20" s="103">
        <v>0.25</v>
      </c>
      <c r="J20" s="71" t="s">
        <v>57</v>
      </c>
    </row>
    <row r="21" spans="1:10" ht="18" customHeight="1" x14ac:dyDescent="0.25">
      <c r="A21" s="88" t="s">
        <v>32</v>
      </c>
      <c r="B21" s="43">
        <v>6000</v>
      </c>
      <c r="C21" s="109"/>
      <c r="D21" s="110">
        <v>10000</v>
      </c>
      <c r="E21" s="81" t="s">
        <v>0</v>
      </c>
      <c r="F21" s="82">
        <f>(D21-B21)/D21</f>
        <v>0.4</v>
      </c>
      <c r="H21" s="105" t="s">
        <v>58</v>
      </c>
      <c r="I21" s="103">
        <v>0.37</v>
      </c>
      <c r="J21" s="71" t="s">
        <v>11</v>
      </c>
    </row>
    <row r="22" spans="1:10" ht="18" customHeight="1" x14ac:dyDescent="0.25">
      <c r="A22" s="88" t="s">
        <v>39</v>
      </c>
      <c r="B22" s="43">
        <v>300000</v>
      </c>
      <c r="C22" s="109"/>
      <c r="D22" s="110">
        <v>425000</v>
      </c>
      <c r="E22" s="81" t="s">
        <v>0</v>
      </c>
      <c r="F22" s="82">
        <f>(D22-B22)/D22</f>
        <v>0.29411764705882354</v>
      </c>
      <c r="H22" s="105" t="s">
        <v>58</v>
      </c>
      <c r="I22" s="103">
        <v>0.37</v>
      </c>
      <c r="J22" s="71" t="s">
        <v>11</v>
      </c>
    </row>
    <row r="23" spans="1:10" x14ac:dyDescent="0.2">
      <c r="B23" s="83"/>
      <c r="F23" s="51"/>
      <c r="H23" s="105"/>
      <c r="I23" s="104"/>
      <c r="J23" s="71"/>
    </row>
    <row r="24" spans="1:10" ht="18" x14ac:dyDescent="0.25">
      <c r="A24" s="87" t="s">
        <v>130</v>
      </c>
      <c r="B24" s="79"/>
      <c r="C24" s="3"/>
      <c r="D24" s="3"/>
      <c r="E24" s="81"/>
      <c r="F24" s="52"/>
      <c r="H24" s="105"/>
      <c r="I24" s="104"/>
      <c r="J24" s="71"/>
    </row>
    <row r="25" spans="1:10" ht="15" x14ac:dyDescent="0.2">
      <c r="A25" s="3"/>
      <c r="B25" s="79"/>
      <c r="C25" s="3"/>
      <c r="D25" s="3"/>
      <c r="E25" s="81"/>
      <c r="F25" s="52"/>
      <c r="H25" s="105"/>
      <c r="I25" s="104"/>
      <c r="J25" s="71"/>
    </row>
    <row r="26" spans="1:10" ht="15" x14ac:dyDescent="0.2">
      <c r="A26" s="16" t="s">
        <v>34</v>
      </c>
      <c r="B26" s="79"/>
      <c r="C26" s="3"/>
      <c r="D26" s="3"/>
      <c r="E26" s="81"/>
      <c r="F26" s="52"/>
      <c r="H26" s="105"/>
      <c r="I26" s="104"/>
      <c r="J26" s="71"/>
    </row>
    <row r="27" spans="1:10" ht="17.25" x14ac:dyDescent="0.35">
      <c r="A27" s="89" t="s">
        <v>129</v>
      </c>
      <c r="B27" s="40">
        <v>600000</v>
      </c>
      <c r="C27" s="84"/>
      <c r="E27" s="81"/>
      <c r="F27" s="52"/>
      <c r="H27" s="105"/>
      <c r="I27" s="104"/>
      <c r="J27" s="71"/>
    </row>
    <row r="28" spans="1:10" ht="17.25" x14ac:dyDescent="0.35">
      <c r="A28" s="89" t="s">
        <v>139</v>
      </c>
      <c r="B28" s="112">
        <v>75000</v>
      </c>
      <c r="C28" s="3"/>
      <c r="D28" s="90"/>
      <c r="E28" s="81"/>
      <c r="F28" s="52"/>
      <c r="H28" s="105"/>
      <c r="I28" s="104"/>
      <c r="J28" s="71"/>
    </row>
    <row r="29" spans="1:10" ht="19.5" customHeight="1" x14ac:dyDescent="0.35">
      <c r="A29" s="120" t="s">
        <v>35</v>
      </c>
      <c r="B29" s="97">
        <f>SUM(B27:B28)</f>
        <v>675000</v>
      </c>
      <c r="C29" s="36"/>
      <c r="D29" s="92"/>
      <c r="F29" s="51"/>
      <c r="H29" s="105"/>
      <c r="I29" s="104"/>
      <c r="J29" s="71"/>
    </row>
    <row r="30" spans="1:10" ht="17.25" customHeight="1" x14ac:dyDescent="0.35">
      <c r="A30" s="88" t="s">
        <v>131</v>
      </c>
      <c r="B30" s="83"/>
      <c r="D30" s="113">
        <v>1000000</v>
      </c>
      <c r="E30" s="81" t="s">
        <v>0</v>
      </c>
      <c r="F30" s="82">
        <f>SUM(D30-B29)/D30</f>
        <v>0.32500000000000001</v>
      </c>
      <c r="H30" s="105" t="s">
        <v>46</v>
      </c>
      <c r="I30" s="104" t="s">
        <v>60</v>
      </c>
      <c r="J30" s="71" t="s">
        <v>47</v>
      </c>
    </row>
    <row r="31" spans="1:10" ht="15" x14ac:dyDescent="0.2">
      <c r="A31" s="6"/>
      <c r="B31" s="83"/>
      <c r="F31" s="51"/>
      <c r="H31" s="105"/>
      <c r="I31" s="104"/>
      <c r="J31" s="71"/>
    </row>
    <row r="32" spans="1:10" ht="15" x14ac:dyDescent="0.2">
      <c r="A32" s="16" t="s">
        <v>36</v>
      </c>
      <c r="B32" s="79"/>
      <c r="C32" s="3"/>
      <c r="D32" s="3"/>
      <c r="E32" s="81"/>
      <c r="F32" s="52"/>
      <c r="H32" s="105"/>
      <c r="I32" s="104"/>
      <c r="J32" s="71"/>
    </row>
    <row r="33" spans="1:10" ht="17.25" x14ac:dyDescent="0.35">
      <c r="A33" s="89" t="s">
        <v>127</v>
      </c>
      <c r="B33" s="40">
        <v>200000</v>
      </c>
      <c r="C33" s="84"/>
      <c r="D33" s="3"/>
      <c r="E33" s="81"/>
      <c r="F33" s="52"/>
      <c r="H33" s="105"/>
      <c r="I33" s="104"/>
      <c r="J33" s="71"/>
    </row>
    <row r="34" spans="1:10" ht="17.25" x14ac:dyDescent="0.35">
      <c r="A34" s="89" t="s">
        <v>128</v>
      </c>
      <c r="B34" s="112">
        <v>40000</v>
      </c>
      <c r="C34" s="3"/>
      <c r="D34" s="90"/>
      <c r="E34" s="81"/>
      <c r="F34" s="52"/>
      <c r="H34" s="105"/>
      <c r="I34" s="104"/>
      <c r="J34" s="71"/>
    </row>
    <row r="35" spans="1:10" ht="17.25" x14ac:dyDescent="0.35">
      <c r="A35" s="120" t="s">
        <v>38</v>
      </c>
      <c r="B35" s="96">
        <f>SUM(B33:B34)</f>
        <v>240000</v>
      </c>
      <c r="C35" s="36"/>
      <c r="D35" s="92"/>
      <c r="F35" s="51"/>
      <c r="H35" s="105"/>
      <c r="I35" s="104"/>
      <c r="J35" s="71"/>
    </row>
    <row r="36" spans="1:10" ht="17.25" x14ac:dyDescent="0.35">
      <c r="A36" s="88" t="s">
        <v>37</v>
      </c>
      <c r="B36" s="83"/>
      <c r="D36" s="114">
        <v>700000</v>
      </c>
      <c r="E36" s="81" t="s">
        <v>0</v>
      </c>
      <c r="F36" s="82">
        <f>SUM(D36-B35)/D36</f>
        <v>0.65714285714285714</v>
      </c>
      <c r="H36" s="105" t="s">
        <v>59</v>
      </c>
      <c r="I36" s="104" t="s">
        <v>61</v>
      </c>
      <c r="J36" s="71" t="s">
        <v>62</v>
      </c>
    </row>
    <row r="37" spans="1:10" x14ac:dyDescent="0.2">
      <c r="A37" s="7"/>
      <c r="B37" s="83"/>
      <c r="F37" s="51"/>
      <c r="H37" s="105"/>
      <c r="I37" s="104"/>
      <c r="J37" s="71"/>
    </row>
    <row r="38" spans="1:10" ht="15" x14ac:dyDescent="0.2">
      <c r="A38" s="16" t="s">
        <v>40</v>
      </c>
      <c r="B38" s="79"/>
      <c r="C38" s="3"/>
      <c r="D38" s="3"/>
      <c r="E38" s="81"/>
      <c r="F38" s="52"/>
      <c r="H38" s="105"/>
      <c r="I38" s="104"/>
      <c r="J38" s="71"/>
    </row>
    <row r="39" spans="1:10" ht="17.25" x14ac:dyDescent="0.35">
      <c r="A39" s="89" t="s">
        <v>124</v>
      </c>
      <c r="B39" s="40">
        <v>75000</v>
      </c>
      <c r="C39" s="84"/>
      <c r="D39" s="84"/>
      <c r="E39" s="81"/>
      <c r="F39" s="52"/>
      <c r="H39" s="105"/>
      <c r="I39" s="104"/>
      <c r="J39" s="71"/>
    </row>
    <row r="40" spans="1:10" ht="15" x14ac:dyDescent="0.2">
      <c r="A40" s="89" t="s">
        <v>125</v>
      </c>
      <c r="B40" s="43">
        <v>25000</v>
      </c>
      <c r="C40" s="3"/>
      <c r="D40" s="3"/>
      <c r="E40" s="81"/>
      <c r="F40" s="52"/>
      <c r="H40" s="105"/>
      <c r="I40" s="104"/>
      <c r="J40" s="71"/>
    </row>
    <row r="41" spans="1:10" ht="17.25" x14ac:dyDescent="0.35">
      <c r="A41" s="89" t="s">
        <v>126</v>
      </c>
      <c r="B41" s="112">
        <v>1000</v>
      </c>
      <c r="C41" s="3"/>
      <c r="D41" s="90"/>
      <c r="E41" s="81"/>
      <c r="F41" s="52"/>
      <c r="H41" s="105"/>
      <c r="I41" s="104"/>
      <c r="J41" s="71"/>
    </row>
    <row r="42" spans="1:10" ht="17.25" x14ac:dyDescent="0.35">
      <c r="A42" s="120" t="s">
        <v>44</v>
      </c>
      <c r="B42" s="97">
        <f>SUM(B39:B41)</f>
        <v>101000</v>
      </c>
      <c r="C42" s="36"/>
      <c r="D42" s="92"/>
      <c r="F42" s="51"/>
      <c r="H42" s="105"/>
      <c r="I42" s="104"/>
      <c r="J42" s="71"/>
    </row>
    <row r="43" spans="1:10" ht="17.25" x14ac:dyDescent="0.35">
      <c r="A43" s="88" t="s">
        <v>41</v>
      </c>
      <c r="B43" s="98"/>
      <c r="C43" s="36"/>
      <c r="D43" s="113">
        <v>200000</v>
      </c>
      <c r="E43" s="81" t="s">
        <v>0</v>
      </c>
      <c r="F43" s="82">
        <f>SUM(D43-B42)/D43</f>
        <v>0.495</v>
      </c>
      <c r="H43" s="105" t="s">
        <v>46</v>
      </c>
      <c r="I43" s="104" t="s">
        <v>63</v>
      </c>
      <c r="J43" s="71" t="s">
        <v>64</v>
      </c>
    </row>
    <row r="44" spans="1:10" x14ac:dyDescent="0.2">
      <c r="A44" s="7"/>
      <c r="B44" s="83"/>
      <c r="F44" s="51"/>
      <c r="H44" s="105"/>
      <c r="I44" s="104"/>
      <c r="J44" s="71"/>
    </row>
    <row r="45" spans="1:10" ht="15" x14ac:dyDescent="0.2">
      <c r="A45" s="16" t="s">
        <v>42</v>
      </c>
      <c r="B45" s="79"/>
      <c r="C45" s="3"/>
      <c r="D45" s="3"/>
      <c r="E45" s="81"/>
      <c r="F45" s="52"/>
      <c r="H45" s="105"/>
      <c r="I45" s="104"/>
      <c r="J45" s="71"/>
    </row>
    <row r="46" spans="1:10" ht="17.25" x14ac:dyDescent="0.35">
      <c r="A46" s="89" t="s">
        <v>121</v>
      </c>
      <c r="B46" s="115">
        <v>50000</v>
      </c>
      <c r="C46" s="84"/>
      <c r="D46" s="92"/>
      <c r="E46" s="81"/>
      <c r="F46" s="52"/>
      <c r="H46" s="105"/>
      <c r="I46" s="104"/>
      <c r="J46" s="71"/>
    </row>
    <row r="47" spans="1:10" ht="17.25" x14ac:dyDescent="0.35">
      <c r="A47" s="89" t="s">
        <v>122</v>
      </c>
      <c r="B47" s="112">
        <v>10000</v>
      </c>
      <c r="D47" s="92"/>
      <c r="E47" s="81"/>
      <c r="F47" s="52"/>
      <c r="H47" s="105"/>
      <c r="I47" s="104"/>
      <c r="J47" s="71"/>
    </row>
    <row r="48" spans="1:10" ht="17.25" x14ac:dyDescent="0.35">
      <c r="A48" s="120" t="s">
        <v>45</v>
      </c>
      <c r="B48" s="100">
        <f>SUM(B46:B47)</f>
        <v>60000</v>
      </c>
      <c r="C48" s="36"/>
      <c r="D48" s="92"/>
      <c r="F48" s="51"/>
      <c r="H48" s="105"/>
      <c r="I48" s="104"/>
      <c r="J48" s="71"/>
    </row>
    <row r="49" spans="1:10" ht="17.25" x14ac:dyDescent="0.35">
      <c r="A49" s="88" t="s">
        <v>43</v>
      </c>
      <c r="B49" s="83"/>
      <c r="D49" s="113">
        <v>80000</v>
      </c>
      <c r="E49" s="81" t="s">
        <v>0</v>
      </c>
      <c r="F49" s="82">
        <f>SUM(D49-B48)/D49</f>
        <v>0.25</v>
      </c>
      <c r="H49" s="105" t="s">
        <v>55</v>
      </c>
      <c r="I49" s="104" t="s">
        <v>60</v>
      </c>
      <c r="J49" s="71" t="s">
        <v>57</v>
      </c>
    </row>
    <row r="50" spans="1:10" ht="15" thickBot="1" x14ac:dyDescent="0.25">
      <c r="B50" s="83"/>
      <c r="F50" s="51"/>
      <c r="H50" s="105"/>
      <c r="I50" s="104"/>
      <c r="J50" s="71"/>
    </row>
    <row r="51" spans="1:10" ht="17.25" x14ac:dyDescent="0.35">
      <c r="A51" s="93" t="s">
        <v>123</v>
      </c>
      <c r="B51" s="83"/>
      <c r="F51" s="121" t="s">
        <v>140</v>
      </c>
      <c r="H51" s="68" t="s">
        <v>132</v>
      </c>
      <c r="I51" s="67" t="s">
        <v>133</v>
      </c>
      <c r="J51" s="66" t="s">
        <v>79</v>
      </c>
    </row>
    <row r="52" spans="1:10" ht="17.25" x14ac:dyDescent="0.35">
      <c r="A52" s="89" t="s">
        <v>135</v>
      </c>
      <c r="B52" s="40">
        <v>150000</v>
      </c>
      <c r="C52" s="36" t="s">
        <v>85</v>
      </c>
      <c r="D52" s="99"/>
      <c r="E52" s="81" t="s">
        <v>0</v>
      </c>
      <c r="F52" s="82">
        <f t="shared" ref="F52:F58" si="2">B52/$D$59</f>
        <v>0.15</v>
      </c>
      <c r="H52" s="105" t="s">
        <v>136</v>
      </c>
      <c r="I52" s="104" t="s">
        <v>137</v>
      </c>
      <c r="J52" s="71" t="s">
        <v>138</v>
      </c>
    </row>
    <row r="53" spans="1:10" ht="15.75" x14ac:dyDescent="0.25">
      <c r="A53" s="89" t="s">
        <v>120</v>
      </c>
      <c r="B53" s="43">
        <v>20000</v>
      </c>
      <c r="C53" s="36" t="s">
        <v>85</v>
      </c>
      <c r="D53" s="3"/>
      <c r="E53" s="81" t="s">
        <v>0</v>
      </c>
      <c r="F53" s="82">
        <f t="shared" si="2"/>
        <v>0.02</v>
      </c>
      <c r="H53" s="105" t="s">
        <v>65</v>
      </c>
      <c r="I53" s="104" t="s">
        <v>66</v>
      </c>
      <c r="J53" s="71" t="s">
        <v>67</v>
      </c>
    </row>
    <row r="54" spans="1:10" ht="15.75" x14ac:dyDescent="0.25">
      <c r="A54" s="89" t="s">
        <v>115</v>
      </c>
      <c r="B54" s="43">
        <v>80000</v>
      </c>
      <c r="C54" s="36" t="s">
        <v>85</v>
      </c>
      <c r="D54" s="90"/>
      <c r="E54" s="81" t="s">
        <v>0</v>
      </c>
      <c r="F54" s="82">
        <f t="shared" si="2"/>
        <v>0.08</v>
      </c>
      <c r="H54" s="105" t="s">
        <v>69</v>
      </c>
      <c r="I54" s="104" t="s">
        <v>70</v>
      </c>
      <c r="J54" s="71" t="s">
        <v>68</v>
      </c>
    </row>
    <row r="55" spans="1:10" ht="15.75" x14ac:dyDescent="0.25">
      <c r="A55" s="89" t="s">
        <v>119</v>
      </c>
      <c r="B55" s="43">
        <v>35000</v>
      </c>
      <c r="C55" s="36" t="s">
        <v>85</v>
      </c>
      <c r="D55" s="90"/>
      <c r="E55" s="81" t="s">
        <v>0</v>
      </c>
      <c r="F55" s="82">
        <f t="shared" si="2"/>
        <v>3.5000000000000003E-2</v>
      </c>
      <c r="H55" s="105" t="s">
        <v>71</v>
      </c>
      <c r="I55" s="104" t="s">
        <v>72</v>
      </c>
      <c r="J55" s="71" t="s">
        <v>73</v>
      </c>
    </row>
    <row r="56" spans="1:10" ht="15.75" x14ac:dyDescent="0.25">
      <c r="A56" s="89" t="s">
        <v>116</v>
      </c>
      <c r="B56" s="43">
        <v>25000</v>
      </c>
      <c r="C56" s="36" t="s">
        <v>85</v>
      </c>
      <c r="D56" s="90"/>
      <c r="E56" s="81" t="s">
        <v>0</v>
      </c>
      <c r="F56" s="82">
        <f t="shared" si="2"/>
        <v>2.5000000000000001E-2</v>
      </c>
      <c r="H56" s="105" t="s">
        <v>71</v>
      </c>
      <c r="I56" s="104" t="s">
        <v>74</v>
      </c>
      <c r="J56" s="71" t="s">
        <v>77</v>
      </c>
    </row>
    <row r="57" spans="1:10" ht="15.75" x14ac:dyDescent="0.25">
      <c r="A57" s="89" t="s">
        <v>117</v>
      </c>
      <c r="B57" s="43">
        <v>10000</v>
      </c>
      <c r="C57" s="36" t="s">
        <v>85</v>
      </c>
      <c r="D57" s="90"/>
      <c r="E57" s="81" t="s">
        <v>0</v>
      </c>
      <c r="F57" s="82">
        <f t="shared" si="2"/>
        <v>0.01</v>
      </c>
      <c r="H57" s="105" t="s">
        <v>71</v>
      </c>
      <c r="I57" s="104" t="s">
        <v>74</v>
      </c>
      <c r="J57" s="71" t="s">
        <v>77</v>
      </c>
    </row>
    <row r="58" spans="1:10" ht="15.75" x14ac:dyDescent="0.25">
      <c r="A58" s="89" t="s">
        <v>118</v>
      </c>
      <c r="B58" s="43">
        <v>0</v>
      </c>
      <c r="C58" s="36" t="s">
        <v>85</v>
      </c>
      <c r="D58" s="90"/>
      <c r="E58" s="81" t="s">
        <v>0</v>
      </c>
      <c r="F58" s="82">
        <f t="shared" si="2"/>
        <v>0</v>
      </c>
      <c r="H58" s="105" t="s">
        <v>75</v>
      </c>
      <c r="I58" s="104" t="s">
        <v>76</v>
      </c>
      <c r="J58" s="71" t="s">
        <v>77</v>
      </c>
    </row>
    <row r="59" spans="1:10" ht="18" thickBot="1" x14ac:dyDescent="0.4">
      <c r="A59" s="89" t="s">
        <v>145</v>
      </c>
      <c r="B59" s="116"/>
      <c r="C59" s="91"/>
      <c r="D59" s="117">
        <v>1000000</v>
      </c>
      <c r="E59" s="85"/>
      <c r="F59" s="86"/>
      <c r="H59" s="72"/>
      <c r="I59" s="108"/>
      <c r="J59" s="73"/>
    </row>
  </sheetData>
  <mergeCells count="6">
    <mergeCell ref="A6:J6"/>
    <mergeCell ref="A1:J1"/>
    <mergeCell ref="B9:D9"/>
    <mergeCell ref="H8:J8"/>
    <mergeCell ref="B3:E3"/>
    <mergeCell ref="B4:E4"/>
  </mergeCells>
  <conditionalFormatting sqref="F30">
    <cfRule type="cellIs" dxfId="44" priority="158" operator="greaterThanOrEqual">
      <formula>0.35</formula>
    </cfRule>
    <cfRule type="cellIs" dxfId="43" priority="159" operator="between">
      <formula>0.251</formula>
      <formula>0.349</formula>
    </cfRule>
    <cfRule type="cellIs" dxfId="42" priority="160" operator="lessThanOrEqual">
      <formula>0.25</formula>
    </cfRule>
  </conditionalFormatting>
  <conditionalFormatting sqref="F52">
    <cfRule type="cellIs" dxfId="41" priority="56" stopIfTrue="1" operator="greaterThanOrEqual">
      <formula>0.16</formula>
    </cfRule>
    <cfRule type="cellIs" dxfId="40" priority="57" stopIfTrue="1" operator="between">
      <formula>0.091</formula>
      <formula>0.1599</formula>
    </cfRule>
    <cfRule type="cellIs" dxfId="39" priority="58" stopIfTrue="1" operator="lessThanOrEqual">
      <formula>0.09</formula>
    </cfRule>
  </conditionalFormatting>
  <conditionalFormatting sqref="F12">
    <cfRule type="cellIs" dxfId="38" priority="176" stopIfTrue="1" operator="greaterThanOrEqual">
      <formula>0.35</formula>
    </cfRule>
    <cfRule type="cellIs" dxfId="37" priority="177" stopIfTrue="1" operator="between">
      <formula>0.251</formula>
      <formula>0.349</formula>
    </cfRule>
    <cfRule type="cellIs" dxfId="36" priority="178" stopIfTrue="1" operator="lessThanOrEqual">
      <formula>0.25</formula>
    </cfRule>
  </conditionalFormatting>
  <conditionalFormatting sqref="F13:F14">
    <cfRule type="cellIs" dxfId="35" priority="37" stopIfTrue="1" operator="greaterThanOrEqual">
      <formula>0.4</formula>
    </cfRule>
    <cfRule type="cellIs" dxfId="34" priority="38" stopIfTrue="1" operator="between">
      <formula>0.31</formula>
      <formula>0.399</formula>
    </cfRule>
    <cfRule type="cellIs" dxfId="33" priority="39" stopIfTrue="1" operator="lessThanOrEqual">
      <formula>0.3</formula>
    </cfRule>
  </conditionalFormatting>
  <conditionalFormatting sqref="F15:F17">
    <cfRule type="cellIs" dxfId="32" priority="34" stopIfTrue="1" operator="greaterThanOrEqual">
      <formula>0.35</formula>
    </cfRule>
    <cfRule type="cellIs" dxfId="31" priority="35" stopIfTrue="1" operator="between">
      <formula>0.251</formula>
      <formula>0.349</formula>
    </cfRule>
    <cfRule type="cellIs" dxfId="30" priority="36" stopIfTrue="1" operator="lessThanOrEqual">
      <formula>0.25</formula>
    </cfRule>
  </conditionalFormatting>
  <conditionalFormatting sqref="F18:F20">
    <cfRule type="cellIs" dxfId="29" priority="31" stopIfTrue="1" operator="greaterThanOrEqual">
      <formula>0.3</formula>
    </cfRule>
    <cfRule type="cellIs" dxfId="28" priority="32" stopIfTrue="1" operator="between">
      <formula>0.21</formula>
      <formula>0.29</formula>
    </cfRule>
    <cfRule type="cellIs" dxfId="27" priority="33" stopIfTrue="1" operator="lessThanOrEqual">
      <formula>0.2</formula>
    </cfRule>
  </conditionalFormatting>
  <conditionalFormatting sqref="F21:F22">
    <cfRule type="cellIs" dxfId="26" priority="28" stopIfTrue="1" operator="greaterThanOrEqual">
      <formula>0.42</formula>
    </cfRule>
    <cfRule type="cellIs" dxfId="25" priority="29" stopIfTrue="1" operator="between">
      <formula>0.31</formula>
      <formula>0.419</formula>
    </cfRule>
    <cfRule type="cellIs" dxfId="24" priority="30" stopIfTrue="1" operator="lessThanOrEqual">
      <formula>0.3</formula>
    </cfRule>
  </conditionalFormatting>
  <conditionalFormatting sqref="F53">
    <cfRule type="cellIs" dxfId="23" priority="25" stopIfTrue="1" operator="greaterThanOrEqual">
      <formula>0.08</formula>
    </cfRule>
    <cfRule type="cellIs" dxfId="22" priority="26" stopIfTrue="1" operator="between">
      <formula>0.021</formula>
      <formula>0.79</formula>
    </cfRule>
    <cfRule type="cellIs" dxfId="21" priority="27" stopIfTrue="1" operator="lessThanOrEqual">
      <formula>0.02</formula>
    </cfRule>
  </conditionalFormatting>
  <conditionalFormatting sqref="F54">
    <cfRule type="cellIs" dxfId="20" priority="22" stopIfTrue="1" operator="greaterThanOrEqual">
      <formula>0.09</formula>
    </cfRule>
    <cfRule type="cellIs" dxfId="19" priority="23" stopIfTrue="1" operator="between">
      <formula>0.041</formula>
      <formula>0.89</formula>
    </cfRule>
    <cfRule type="cellIs" dxfId="18" priority="24" stopIfTrue="1" operator="lessThanOrEqual">
      <formula>0.04</formula>
    </cfRule>
  </conditionalFormatting>
  <conditionalFormatting sqref="F56:F57">
    <cfRule type="cellIs" dxfId="17" priority="16" stopIfTrue="1" operator="greaterThanOrEqual">
      <formula>0.03</formula>
    </cfRule>
    <cfRule type="cellIs" dxfId="16" priority="17" stopIfTrue="1" operator="between">
      <formula>0.001</formula>
      <formula>0.029</formula>
    </cfRule>
    <cfRule type="cellIs" dxfId="15" priority="18" stopIfTrue="1" operator="lessThanOrEqual">
      <formula>0</formula>
    </cfRule>
  </conditionalFormatting>
  <conditionalFormatting sqref="F58">
    <cfRule type="cellIs" dxfId="14" priority="13" stopIfTrue="1" operator="greaterThanOrEqual">
      <formula>0.02</formula>
    </cfRule>
    <cfRule type="cellIs" dxfId="13" priority="14" stopIfTrue="1" operator="between">
      <formula>0.0001</formula>
      <formula>0.019</formula>
    </cfRule>
    <cfRule type="cellIs" dxfId="12" priority="15" stopIfTrue="1" operator="lessThanOrEqual">
      <formula>0</formula>
    </cfRule>
  </conditionalFormatting>
  <conditionalFormatting sqref="F36">
    <cfRule type="cellIs" dxfId="11" priority="10" operator="greaterThanOrEqual">
      <formula>0.35</formula>
    </cfRule>
    <cfRule type="cellIs" dxfId="10" priority="11" operator="between">
      <formula>0.251</formula>
      <formula>0.349</formula>
    </cfRule>
    <cfRule type="cellIs" dxfId="9" priority="12" operator="lessThanOrEqual">
      <formula>0.25</formula>
    </cfRule>
  </conditionalFormatting>
  <conditionalFormatting sqref="F43">
    <cfRule type="cellIs" dxfId="8" priority="7" operator="greaterThanOrEqual">
      <formula>0.35</formula>
    </cfRule>
    <cfRule type="cellIs" dxfId="7" priority="8" operator="between">
      <formula>0.251</formula>
      <formula>0.349</formula>
    </cfRule>
    <cfRule type="cellIs" dxfId="6" priority="9" operator="lessThanOrEqual">
      <formula>0.25</formula>
    </cfRule>
  </conditionalFormatting>
  <conditionalFormatting sqref="F49">
    <cfRule type="cellIs" dxfId="5" priority="4" operator="greaterThanOrEqual">
      <formula>0.35</formula>
    </cfRule>
    <cfRule type="cellIs" dxfId="4" priority="5" operator="between">
      <formula>0.251</formula>
      <formula>0.349</formula>
    </cfRule>
    <cfRule type="cellIs" dxfId="3" priority="6" operator="lessThanOrEqual">
      <formula>0.25</formula>
    </cfRule>
  </conditionalFormatting>
  <conditionalFormatting sqref="F55">
    <cfRule type="cellIs" dxfId="2" priority="1" stopIfTrue="1" operator="greaterThanOrEqual">
      <formula>0.03</formula>
    </cfRule>
    <cfRule type="cellIs" dxfId="1" priority="2" stopIfTrue="1" operator="between">
      <formula>0.0051</formula>
      <formula>0.029</formula>
    </cfRule>
    <cfRule type="cellIs" dxfId="0" priority="3" stopIfTrue="1" operator="lessThanOrEqual">
      <formula>0.005</formula>
    </cfRule>
  </conditionalFormatting>
  <pageMargins left="0.25" right="0.25" top="0.25" bottom="0.5" header="0" footer="0.25"/>
  <pageSetup scale="76" fitToWidth="6" orientation="portrait" horizontalDpi="300" verticalDpi="300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KPI Ratios - BS</vt:lpstr>
      <vt:lpstr>KPI Ratios - P&amp;L</vt:lpstr>
      <vt:lpstr>'KPI Ratios - 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Jobe</dc:creator>
  <cp:lastModifiedBy>Daniel Jobe</cp:lastModifiedBy>
  <cp:lastPrinted>2023-03-12T22:08:31Z</cp:lastPrinted>
  <dcterms:created xsi:type="dcterms:W3CDTF">2023-01-30T20:07:06Z</dcterms:created>
  <dcterms:modified xsi:type="dcterms:W3CDTF">2023-03-16T21:20:29Z</dcterms:modified>
</cp:coreProperties>
</file>